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" yWindow="15" windowWidth="9720" windowHeight="8100" tabRatio="917" activeTab="1"/>
  </bookViews>
  <sheets>
    <sheet name="7-11" sheetId="13" r:id="rId1"/>
    <sheet name="12-18" sheetId="17" r:id="rId2"/>
    <sheet name="Лист1" sheetId="18" r:id="rId3"/>
  </sheets>
  <externalReferences>
    <externalReference r:id="rId4"/>
  </externalReferences>
  <definedNames>
    <definedName name="__xlnm._FilterDatabase">#REF!</definedName>
    <definedName name="__xlnm.Print_Area">#REF!</definedName>
    <definedName name="__xlnm.Print_Area_1">#REF!</definedName>
    <definedName name="__xlnm.Print_Area_12">#REF!</definedName>
    <definedName name="__xlnm.Print_Area_13">#REF!</definedName>
    <definedName name="__xlnm.Print_Area_14">#REF!</definedName>
    <definedName name="__xlnm.Print_Area_2">#REF!</definedName>
    <definedName name="__xlnm.Print_Area_5">#REF!</definedName>
    <definedName name="_xlnm._FilterDatabase" localSheetId="1" hidden="1">'12-18'!$A$1:$O$374</definedName>
    <definedName name="_xlnm._FilterDatabase" localSheetId="0" hidden="1">'7-11'!$A$1:$B$376</definedName>
    <definedName name="закуски">#REF!</definedName>
    <definedName name="_xlnm.Print_Area" localSheetId="1">'12-18'!$A$1:$O$374</definedName>
    <definedName name="_xlnm.Print_Area" localSheetId="0">'7-11'!$A$1:$O$376</definedName>
  </definedNames>
  <calcPr calcId="125725"/>
</workbook>
</file>

<file path=xl/calcChain.xml><?xml version="1.0" encoding="utf-8"?>
<calcChain xmlns="http://schemas.openxmlformats.org/spreadsheetml/2006/main">
  <c r="J364" i="13"/>
  <c r="O334" l="1"/>
  <c r="O325"/>
  <c r="I53" i="17"/>
  <c r="J53"/>
  <c r="K53"/>
  <c r="L53"/>
  <c r="M53"/>
  <c r="N53"/>
  <c r="O53"/>
  <c r="I29"/>
  <c r="J29"/>
  <c r="K29"/>
  <c r="L29"/>
  <c r="M29"/>
  <c r="N29"/>
  <c r="O29"/>
  <c r="I341"/>
  <c r="J341"/>
  <c r="K341"/>
  <c r="L341"/>
  <c r="M341"/>
  <c r="N341"/>
  <c r="O341"/>
  <c r="I337"/>
  <c r="J337"/>
  <c r="K337"/>
  <c r="L337"/>
  <c r="M337"/>
  <c r="N337"/>
  <c r="O337"/>
  <c r="I332"/>
  <c r="J332"/>
  <c r="K332"/>
  <c r="L332"/>
  <c r="M332"/>
  <c r="N332"/>
  <c r="O332"/>
  <c r="I323"/>
  <c r="J323"/>
  <c r="K323"/>
  <c r="L323"/>
  <c r="M323"/>
  <c r="N323"/>
  <c r="O323"/>
  <c r="I305"/>
  <c r="J305"/>
  <c r="K305"/>
  <c r="L305"/>
  <c r="M305"/>
  <c r="N305"/>
  <c r="O305"/>
  <c r="I300"/>
  <c r="J300"/>
  <c r="K300"/>
  <c r="L300"/>
  <c r="M300"/>
  <c r="N300"/>
  <c r="O300"/>
  <c r="I291"/>
  <c r="J291"/>
  <c r="K291"/>
  <c r="L291"/>
  <c r="M291"/>
  <c r="N291"/>
  <c r="O291"/>
  <c r="I279"/>
  <c r="J279"/>
  <c r="K279"/>
  <c r="L279"/>
  <c r="M279"/>
  <c r="N279"/>
  <c r="O279"/>
  <c r="I275"/>
  <c r="J275"/>
  <c r="K275"/>
  <c r="L275"/>
  <c r="M275"/>
  <c r="N275"/>
  <c r="O275"/>
  <c r="I270"/>
  <c r="J270"/>
  <c r="K270"/>
  <c r="L270"/>
  <c r="M270"/>
  <c r="N270"/>
  <c r="O270"/>
  <c r="I262"/>
  <c r="J262"/>
  <c r="K262"/>
  <c r="L262"/>
  <c r="M262"/>
  <c r="N262"/>
  <c r="O262"/>
  <c r="I250"/>
  <c r="J250"/>
  <c r="K250"/>
  <c r="L250"/>
  <c r="M250"/>
  <c r="N250"/>
  <c r="O250"/>
  <c r="I246"/>
  <c r="J246"/>
  <c r="K246"/>
  <c r="L246"/>
  <c r="M246"/>
  <c r="N246"/>
  <c r="O246"/>
  <c r="I240"/>
  <c r="J240"/>
  <c r="K240"/>
  <c r="L240"/>
  <c r="M240"/>
  <c r="N240"/>
  <c r="O240"/>
  <c r="I232"/>
  <c r="J232"/>
  <c r="K232"/>
  <c r="L232"/>
  <c r="M232"/>
  <c r="N232"/>
  <c r="O232"/>
  <c r="I220"/>
  <c r="J220"/>
  <c r="K220"/>
  <c r="L220"/>
  <c r="M220"/>
  <c r="N220"/>
  <c r="O220"/>
  <c r="I216"/>
  <c r="J216"/>
  <c r="K216"/>
  <c r="L216"/>
  <c r="M216"/>
  <c r="N216"/>
  <c r="O216"/>
  <c r="I210"/>
  <c r="J210"/>
  <c r="K210"/>
  <c r="L210"/>
  <c r="M210"/>
  <c r="N210"/>
  <c r="O210"/>
  <c r="I202"/>
  <c r="J202"/>
  <c r="K202"/>
  <c r="L202"/>
  <c r="M202"/>
  <c r="N202"/>
  <c r="O202"/>
  <c r="I190"/>
  <c r="J190"/>
  <c r="K190"/>
  <c r="L190"/>
  <c r="M190"/>
  <c r="N190"/>
  <c r="O190"/>
  <c r="I180"/>
  <c r="J180"/>
  <c r="K180"/>
  <c r="L180"/>
  <c r="M180"/>
  <c r="N180"/>
  <c r="O180"/>
  <c r="I171"/>
  <c r="J171"/>
  <c r="K171"/>
  <c r="L171"/>
  <c r="M171"/>
  <c r="N171"/>
  <c r="O171"/>
  <c r="I158"/>
  <c r="J158"/>
  <c r="K158"/>
  <c r="L158"/>
  <c r="M158"/>
  <c r="N158"/>
  <c r="O158"/>
  <c r="L154"/>
  <c r="M154"/>
  <c r="N154"/>
  <c r="O154"/>
  <c r="L127"/>
  <c r="L344" l="1"/>
  <c r="N344"/>
  <c r="J344"/>
  <c r="O344"/>
  <c r="K344"/>
  <c r="M344"/>
  <c r="I344"/>
  <c r="C262"/>
  <c r="C215" i="13" l="1"/>
  <c r="G343"/>
  <c r="F343"/>
  <c r="F125"/>
  <c r="C216" i="17"/>
  <c r="C209" i="13"/>
  <c r="C210" i="17"/>
  <c r="G29"/>
  <c r="C367"/>
  <c r="C362"/>
  <c r="C323"/>
  <c r="C186"/>
  <c r="C180"/>
  <c r="F127"/>
  <c r="C123"/>
  <c r="C117"/>
  <c r="C109"/>
  <c r="C92"/>
  <c r="C59"/>
  <c r="C44"/>
  <c r="C25"/>
  <c r="C18"/>
  <c r="C10"/>
  <c r="C369" i="13"/>
  <c r="C364"/>
  <c r="C325"/>
  <c r="C263"/>
  <c r="C178"/>
  <c r="C184"/>
  <c r="C152"/>
  <c r="F107"/>
  <c r="C121"/>
  <c r="C115"/>
  <c r="G125"/>
  <c r="C89"/>
  <c r="C58"/>
  <c r="C43"/>
  <c r="C25" l="1"/>
  <c r="C18" l="1"/>
  <c r="C10"/>
  <c r="H356"/>
  <c r="G29"/>
  <c r="E29"/>
  <c r="F29"/>
  <c r="D29"/>
  <c r="K93"/>
  <c r="K37" i="18" l="1"/>
  <c r="G219" i="13"/>
  <c r="H25" i="18" s="1"/>
  <c r="G367" i="17" l="1"/>
  <c r="M51" i="18" s="1"/>
  <c r="G337" i="17"/>
  <c r="L51" i="18" s="1"/>
  <c r="H144" i="17" l="1"/>
  <c r="L55" i="13" l="1"/>
  <c r="L58" s="1"/>
  <c r="M55"/>
  <c r="M58" s="1"/>
  <c r="E307"/>
  <c r="K17" i="18" s="1"/>
  <c r="F307" i="13"/>
  <c r="K18" i="18" s="1"/>
  <c r="G307" i="13"/>
  <c r="K19" i="18" s="1"/>
  <c r="H307" i="13"/>
  <c r="I307"/>
  <c r="J307"/>
  <c r="K307"/>
  <c r="L307"/>
  <c r="M307"/>
  <c r="N307"/>
  <c r="O307"/>
  <c r="D307"/>
  <c r="K16" i="18" s="1"/>
  <c r="K142" i="13"/>
  <c r="I142"/>
  <c r="E89"/>
  <c r="D17" i="18" s="1"/>
  <c r="F89" i="13"/>
  <c r="D18" i="18" s="1"/>
  <c r="G89" i="13"/>
  <c r="D19" i="18" s="1"/>
  <c r="H89" i="13"/>
  <c r="I89"/>
  <c r="J89"/>
  <c r="K89"/>
  <c r="L89"/>
  <c r="M89"/>
  <c r="N89"/>
  <c r="O89"/>
  <c r="D89"/>
  <c r="D16" i="18" s="1"/>
  <c r="E184" i="13"/>
  <c r="G17" i="18" s="1"/>
  <c r="F184" i="13"/>
  <c r="G18" i="18" s="1"/>
  <c r="G184" i="13"/>
  <c r="G19" i="18" s="1"/>
  <c r="H184" i="13"/>
  <c r="I184"/>
  <c r="J184"/>
  <c r="K184"/>
  <c r="L184"/>
  <c r="M184"/>
  <c r="N184"/>
  <c r="O184"/>
  <c r="D184"/>
  <c r="G16" i="18" s="1"/>
  <c r="E58" i="13"/>
  <c r="C17" i="18" s="1"/>
  <c r="F58" i="13"/>
  <c r="C18" i="18" s="1"/>
  <c r="G58" i="13"/>
  <c r="C19" i="18" s="1"/>
  <c r="H58" i="13"/>
  <c r="I58"/>
  <c r="J58"/>
  <c r="K58"/>
  <c r="N58"/>
  <c r="O58"/>
  <c r="D58"/>
  <c r="C16" i="18" s="1"/>
  <c r="D169" i="13" l="1"/>
  <c r="G4" i="18" s="1"/>
  <c r="E43" i="13" l="1"/>
  <c r="C5" i="18" s="1"/>
  <c r="F43" i="13"/>
  <c r="C6" i="18" s="1"/>
  <c r="G43" i="13"/>
  <c r="C7" i="18" s="1"/>
  <c r="H43" i="13"/>
  <c r="I43"/>
  <c r="J43"/>
  <c r="K43"/>
  <c r="L43"/>
  <c r="M43"/>
  <c r="N43"/>
  <c r="O43"/>
  <c r="D43"/>
  <c r="C4" i="18" s="1"/>
  <c r="E107" i="13"/>
  <c r="E5" i="18" s="1"/>
  <c r="E6"/>
  <c r="G107" i="13"/>
  <c r="E7" i="18" s="1"/>
  <c r="H107" i="13"/>
  <c r="I107"/>
  <c r="J107"/>
  <c r="K107"/>
  <c r="L107"/>
  <c r="M107"/>
  <c r="N107"/>
  <c r="O107"/>
  <c r="D107"/>
  <c r="F271"/>
  <c r="J12" i="18" s="1"/>
  <c r="G271" i="13"/>
  <c r="J13" i="18" s="1"/>
  <c r="H271" i="13"/>
  <c r="I271"/>
  <c r="J271"/>
  <c r="K271"/>
  <c r="L271"/>
  <c r="M271"/>
  <c r="N271"/>
  <c r="O271"/>
  <c r="E271"/>
  <c r="J11" i="18" s="1"/>
  <c r="D271" i="13"/>
  <c r="J10" i="18" s="1"/>
  <c r="F178" i="13"/>
  <c r="G12" i="18" s="1"/>
  <c r="G178" i="13"/>
  <c r="G13" i="18" s="1"/>
  <c r="H178" i="13"/>
  <c r="I178"/>
  <c r="J178"/>
  <c r="K178"/>
  <c r="L178"/>
  <c r="M178"/>
  <c r="N178"/>
  <c r="O178"/>
  <c r="H209"/>
  <c r="I209"/>
  <c r="J209"/>
  <c r="K209"/>
  <c r="L209"/>
  <c r="M209"/>
  <c r="N209"/>
  <c r="O209"/>
  <c r="G209"/>
  <c r="H13" i="18" s="1"/>
  <c r="F209" i="13"/>
  <c r="H12" i="18" s="1"/>
  <c r="E209" i="13"/>
  <c r="H11" i="18" s="1"/>
  <c r="D209" i="13"/>
  <c r="H10" i="18" s="1"/>
  <c r="E178" i="13"/>
  <c r="G11" i="18" s="1"/>
  <c r="D178" i="13"/>
  <c r="G10" i="18" s="1"/>
  <c r="E4" l="1"/>
  <c r="O232" i="13"/>
  <c r="N232"/>
  <c r="M232"/>
  <c r="L232"/>
  <c r="K232"/>
  <c r="J232"/>
  <c r="I232"/>
  <c r="H232"/>
  <c r="G232"/>
  <c r="I7" i="18" s="1"/>
  <c r="F232" i="13"/>
  <c r="I6" i="18" s="1"/>
  <c r="E232" i="13"/>
  <c r="I5" i="18" s="1"/>
  <c r="D232" i="13"/>
  <c r="I4" i="18" s="1"/>
  <c r="O364" i="13"/>
  <c r="N364"/>
  <c r="M364"/>
  <c r="L364"/>
  <c r="K364"/>
  <c r="I364"/>
  <c r="H364"/>
  <c r="G364"/>
  <c r="M13" i="18" s="1"/>
  <c r="F364" i="13"/>
  <c r="M12" i="18" s="1"/>
  <c r="E364" i="13"/>
  <c r="M11" i="18" s="1"/>
  <c r="D364" i="13"/>
  <c r="M10" i="18" s="1"/>
  <c r="O263" i="13" l="1"/>
  <c r="N263"/>
  <c r="M263"/>
  <c r="L263"/>
  <c r="K263"/>
  <c r="J263"/>
  <c r="I263"/>
  <c r="H263"/>
  <c r="G263"/>
  <c r="J7" i="18" s="1"/>
  <c r="F263" i="13"/>
  <c r="J6" i="18" s="1"/>
  <c r="E263" i="13"/>
  <c r="J5" i="18" s="1"/>
  <c r="D263" i="13"/>
  <c r="J4" i="18" s="1"/>
  <c r="O293" i="13"/>
  <c r="N293"/>
  <c r="M293"/>
  <c r="L293"/>
  <c r="K293"/>
  <c r="J293"/>
  <c r="I293"/>
  <c r="H293"/>
  <c r="G293"/>
  <c r="K7" i="18" s="1"/>
  <c r="F293" i="13"/>
  <c r="K6" i="18" s="1"/>
  <c r="E293" i="13"/>
  <c r="K5" i="18" s="1"/>
  <c r="D293" i="13"/>
  <c r="K4" i="18" s="1"/>
  <c r="E356" i="13"/>
  <c r="F356"/>
  <c r="G356"/>
  <c r="I356"/>
  <c r="J356"/>
  <c r="K356"/>
  <c r="L356"/>
  <c r="M356"/>
  <c r="N356"/>
  <c r="O356"/>
  <c r="D356"/>
  <c r="E325"/>
  <c r="L5" i="18" s="1"/>
  <c r="F325" i="13"/>
  <c r="L6" i="18" s="1"/>
  <c r="G325" i="13"/>
  <c r="L7" i="18" s="1"/>
  <c r="H325" i="13"/>
  <c r="I325"/>
  <c r="J325"/>
  <c r="K325"/>
  <c r="L325"/>
  <c r="M325"/>
  <c r="N325"/>
  <c r="D325"/>
  <c r="L4" i="18" s="1"/>
  <c r="M5" l="1"/>
  <c r="M6"/>
  <c r="M4"/>
  <c r="M7"/>
  <c r="E302" i="13"/>
  <c r="K11" i="18" s="1"/>
  <c r="F302" i="13"/>
  <c r="K12" i="18" s="1"/>
  <c r="G302" i="13"/>
  <c r="K13" i="18" s="1"/>
  <c r="H302" i="13"/>
  <c r="I302"/>
  <c r="J302"/>
  <c r="K302"/>
  <c r="L302"/>
  <c r="M302"/>
  <c r="N302"/>
  <c r="O302"/>
  <c r="D302"/>
  <c r="K10" i="18" s="1"/>
  <c r="H240" i="13"/>
  <c r="I240"/>
  <c r="J240"/>
  <c r="K240"/>
  <c r="L240"/>
  <c r="M240"/>
  <c r="N240"/>
  <c r="O240"/>
  <c r="G240"/>
  <c r="I13" i="18" s="1"/>
  <c r="F240" i="13"/>
  <c r="I12" i="18" s="1"/>
  <c r="E240" i="13"/>
  <c r="I11" i="18" s="1"/>
  <c r="D240" i="13"/>
  <c r="I10" i="18" s="1"/>
  <c r="H10" i="13" l="1"/>
  <c r="I10"/>
  <c r="J10"/>
  <c r="K10"/>
  <c r="L10"/>
  <c r="M10"/>
  <c r="N10"/>
  <c r="O10"/>
  <c r="H18"/>
  <c r="I18"/>
  <c r="J18"/>
  <c r="K18"/>
  <c r="L18"/>
  <c r="M18"/>
  <c r="N18"/>
  <c r="O18"/>
  <c r="G18"/>
  <c r="F18"/>
  <c r="E18"/>
  <c r="D18"/>
  <c r="B12" i="18" l="1"/>
  <c r="B13"/>
  <c r="B11"/>
  <c r="B10"/>
  <c r="D369" i="13"/>
  <c r="E369"/>
  <c r="F369"/>
  <c r="G369"/>
  <c r="D25"/>
  <c r="B16" i="18" s="1"/>
  <c r="M17" l="1"/>
  <c r="M16"/>
  <c r="M18"/>
  <c r="M19"/>
  <c r="G10" i="13"/>
  <c r="F10"/>
  <c r="E10"/>
  <c r="D10"/>
  <c r="B5" i="18" l="1"/>
  <c r="B7"/>
  <c r="B6"/>
  <c r="B4"/>
  <c r="D30" i="13"/>
  <c r="L191" i="17"/>
  <c r="L159"/>
  <c r="D10" l="1"/>
  <c r="E10"/>
  <c r="F10"/>
  <c r="G10"/>
  <c r="H10"/>
  <c r="I10"/>
  <c r="J10"/>
  <c r="K10"/>
  <c r="M10"/>
  <c r="N10"/>
  <c r="O10"/>
  <c r="D18"/>
  <c r="E18"/>
  <c r="F18"/>
  <c r="G18"/>
  <c r="H18"/>
  <c r="I18"/>
  <c r="J18"/>
  <c r="K18"/>
  <c r="L18"/>
  <c r="M18"/>
  <c r="N18"/>
  <c r="O18"/>
  <c r="D25"/>
  <c r="B48" i="18" s="1"/>
  <c r="E25" i="17"/>
  <c r="B49" i="18" s="1"/>
  <c r="F25" i="17"/>
  <c r="B50" i="18" s="1"/>
  <c r="G25" i="17"/>
  <c r="B51" i="18" s="1"/>
  <c r="H25" i="17"/>
  <c r="I25"/>
  <c r="J25"/>
  <c r="K25"/>
  <c r="M25"/>
  <c r="N25"/>
  <c r="O25"/>
  <c r="D29"/>
  <c r="E29"/>
  <c r="B56" i="18"/>
  <c r="B57"/>
  <c r="H29" i="17"/>
  <c r="D44"/>
  <c r="C36" i="18" s="1"/>
  <c r="E44" i="17"/>
  <c r="C37" i="18" s="1"/>
  <c r="F44" i="17"/>
  <c r="C38" i="18" s="1"/>
  <c r="G44" i="17"/>
  <c r="H44"/>
  <c r="I44"/>
  <c r="J44"/>
  <c r="K44"/>
  <c r="L44"/>
  <c r="M44"/>
  <c r="N44"/>
  <c r="O44"/>
  <c r="D53"/>
  <c r="C42" i="18" s="1"/>
  <c r="E53" i="17"/>
  <c r="C43" i="18" s="1"/>
  <c r="F53" i="17"/>
  <c r="C44" i="18" s="1"/>
  <c r="G53" i="17"/>
  <c r="C45" i="18" s="1"/>
  <c r="H53" i="17"/>
  <c r="D59"/>
  <c r="E59"/>
  <c r="F59"/>
  <c r="G59"/>
  <c r="H59"/>
  <c r="I59"/>
  <c r="J59"/>
  <c r="K59"/>
  <c r="L59"/>
  <c r="M59"/>
  <c r="N59"/>
  <c r="O59"/>
  <c r="D63"/>
  <c r="C54" i="18" s="1"/>
  <c r="E63" i="17"/>
  <c r="C55" i="18" s="1"/>
  <c r="F63" i="17"/>
  <c r="G63"/>
  <c r="H63"/>
  <c r="I63"/>
  <c r="J63"/>
  <c r="K63"/>
  <c r="L63"/>
  <c r="M63"/>
  <c r="N63"/>
  <c r="O63"/>
  <c r="D77"/>
  <c r="D36" i="18" s="1"/>
  <c r="E77" i="17"/>
  <c r="D37" i="18" s="1"/>
  <c r="F77" i="17"/>
  <c r="D38" i="18" s="1"/>
  <c r="G77" i="17"/>
  <c r="D39" i="18" s="1"/>
  <c r="H77" i="17"/>
  <c r="I77"/>
  <c r="J77"/>
  <c r="K77"/>
  <c r="L77"/>
  <c r="M77"/>
  <c r="N77"/>
  <c r="O77"/>
  <c r="D85"/>
  <c r="D42" i="18" s="1"/>
  <c r="E85" i="17"/>
  <c r="D43" i="18" s="1"/>
  <c r="F85" i="17"/>
  <c r="D44" i="18" s="1"/>
  <c r="G85" i="17"/>
  <c r="D45" i="18" s="1"/>
  <c r="H85" i="17"/>
  <c r="I85"/>
  <c r="J85"/>
  <c r="K85"/>
  <c r="M85"/>
  <c r="N85"/>
  <c r="O85"/>
  <c r="D92"/>
  <c r="D48" i="18" s="1"/>
  <c r="E92" i="17"/>
  <c r="D49" i="18" s="1"/>
  <c r="F92" i="17"/>
  <c r="D50" i="18" s="1"/>
  <c r="G92" i="17"/>
  <c r="D51" i="18" s="1"/>
  <c r="H92" i="17"/>
  <c r="I92"/>
  <c r="J92"/>
  <c r="K92"/>
  <c r="M92"/>
  <c r="N92"/>
  <c r="O92"/>
  <c r="D96"/>
  <c r="D54" i="18" s="1"/>
  <c r="E96" i="17"/>
  <c r="D55" i="18" s="1"/>
  <c r="F96" i="17"/>
  <c r="D56" i="18" s="1"/>
  <c r="G96" i="17"/>
  <c r="D57" i="18" s="1"/>
  <c r="H96" i="17"/>
  <c r="I96"/>
  <c r="J96"/>
  <c r="K96"/>
  <c r="L96"/>
  <c r="M96"/>
  <c r="N96"/>
  <c r="O96"/>
  <c r="D109"/>
  <c r="E36" i="18" s="1"/>
  <c r="E109" i="17"/>
  <c r="E37" i="18" s="1"/>
  <c r="F109" i="17"/>
  <c r="E38" i="18" s="1"/>
  <c r="G109" i="17"/>
  <c r="E39" i="18" s="1"/>
  <c r="H109" i="17"/>
  <c r="I109"/>
  <c r="J109"/>
  <c r="K109"/>
  <c r="M109"/>
  <c r="N109"/>
  <c r="O109"/>
  <c r="D117"/>
  <c r="E42" i="18" s="1"/>
  <c r="E117" i="17"/>
  <c r="E43" i="18" s="1"/>
  <c r="F117" i="17"/>
  <c r="E44" i="18" s="1"/>
  <c r="G117" i="17"/>
  <c r="E45" i="18" s="1"/>
  <c r="H117" i="17"/>
  <c r="I117"/>
  <c r="J117"/>
  <c r="K117"/>
  <c r="L117"/>
  <c r="L128" s="1"/>
  <c r="M117"/>
  <c r="N117"/>
  <c r="O117"/>
  <c r="D123"/>
  <c r="E48" i="18" s="1"/>
  <c r="E123" i="17"/>
  <c r="E49" i="18" s="1"/>
  <c r="F123" i="17"/>
  <c r="E50" i="18" s="1"/>
  <c r="G123" i="17"/>
  <c r="E51" i="18" s="1"/>
  <c r="H123" i="17"/>
  <c r="I123"/>
  <c r="J123"/>
  <c r="K123"/>
  <c r="M123"/>
  <c r="N123"/>
  <c r="O123"/>
  <c r="D127"/>
  <c r="E54" i="18" s="1"/>
  <c r="E127" i="17"/>
  <c r="E55" i="18" s="1"/>
  <c r="E56"/>
  <c r="G127" i="17"/>
  <c r="E57" i="18" s="1"/>
  <c r="H127" i="17"/>
  <c r="I127"/>
  <c r="J127"/>
  <c r="K127"/>
  <c r="M127"/>
  <c r="N127"/>
  <c r="O127"/>
  <c r="D140"/>
  <c r="F36" i="18" s="1"/>
  <c r="E140" i="17"/>
  <c r="F37" i="18" s="1"/>
  <c r="F140" i="17"/>
  <c r="F38" i="18" s="1"/>
  <c r="G140" i="17"/>
  <c r="F39" i="18" s="1"/>
  <c r="H140" i="17"/>
  <c r="I140"/>
  <c r="J140"/>
  <c r="K140"/>
  <c r="N140"/>
  <c r="O140"/>
  <c r="D148"/>
  <c r="F42" i="18" s="1"/>
  <c r="E148" i="17"/>
  <c r="F43" i="18" s="1"/>
  <c r="F148" i="17"/>
  <c r="F44" i="18" s="1"/>
  <c r="G148" i="17"/>
  <c r="F45" i="18" s="1"/>
  <c r="H148" i="17"/>
  <c r="I148"/>
  <c r="J148"/>
  <c r="K148"/>
  <c r="N148"/>
  <c r="O148"/>
  <c r="D154"/>
  <c r="F48" i="18" s="1"/>
  <c r="E154" i="17"/>
  <c r="F49" i="18" s="1"/>
  <c r="F154" i="17"/>
  <c r="F50" i="18" s="1"/>
  <c r="G154" i="17"/>
  <c r="F51" i="18" s="1"/>
  <c r="H154" i="17"/>
  <c r="I154"/>
  <c r="J154"/>
  <c r="K154"/>
  <c r="D158"/>
  <c r="F54" i="18" s="1"/>
  <c r="E158" i="17"/>
  <c r="F55" i="18" s="1"/>
  <c r="F158" i="17"/>
  <c r="F56" i="18" s="1"/>
  <c r="G158" i="17"/>
  <c r="F57" i="18" s="1"/>
  <c r="H158" i="17"/>
  <c r="M160"/>
  <c r="D171"/>
  <c r="G36" i="18" s="1"/>
  <c r="E171" i="17"/>
  <c r="G37" i="18" s="1"/>
  <c r="F171" i="17"/>
  <c r="G38" i="18" s="1"/>
  <c r="G171" i="17"/>
  <c r="G39" i="18" s="1"/>
  <c r="H171" i="17"/>
  <c r="D180"/>
  <c r="G42" i="18" s="1"/>
  <c r="E180" i="17"/>
  <c r="G43" i="18" s="1"/>
  <c r="F180" i="17"/>
  <c r="G44" i="18" s="1"/>
  <c r="G180" i="17"/>
  <c r="G45" i="18" s="1"/>
  <c r="H180" i="17"/>
  <c r="D186"/>
  <c r="G48" i="18" s="1"/>
  <c r="E186" i="17"/>
  <c r="G49" i="18" s="1"/>
  <c r="F186" i="17"/>
  <c r="G50" i="18" s="1"/>
  <c r="G186" i="17"/>
  <c r="G51" i="18" s="1"/>
  <c r="H186" i="17"/>
  <c r="I186"/>
  <c r="J186"/>
  <c r="K186"/>
  <c r="M186"/>
  <c r="N186"/>
  <c r="O186"/>
  <c r="D190"/>
  <c r="G54" i="18" s="1"/>
  <c r="E190" i="17"/>
  <c r="G55" i="18" s="1"/>
  <c r="F190" i="17"/>
  <c r="G56" i="18" s="1"/>
  <c r="G190" i="17"/>
  <c r="G57" i="18" s="1"/>
  <c r="H190" i="17"/>
  <c r="L192"/>
  <c r="L193"/>
  <c r="D202"/>
  <c r="H36" i="18" s="1"/>
  <c r="E202" i="17"/>
  <c r="H37" i="18" s="1"/>
  <c r="F202" i="17"/>
  <c r="H38" i="18" s="1"/>
  <c r="G202" i="17"/>
  <c r="H202"/>
  <c r="D210"/>
  <c r="H42" i="18" s="1"/>
  <c r="E210" i="17"/>
  <c r="H43" i="18" s="1"/>
  <c r="F210" i="17"/>
  <c r="H44" i="18" s="1"/>
  <c r="G210" i="17"/>
  <c r="H45" i="18" s="1"/>
  <c r="H210" i="17"/>
  <c r="D216"/>
  <c r="H48" i="18" s="1"/>
  <c r="E216" i="17"/>
  <c r="H49" i="18" s="1"/>
  <c r="F216" i="17"/>
  <c r="H50" i="18" s="1"/>
  <c r="G216" i="17"/>
  <c r="H51" i="18" s="1"/>
  <c r="H216" i="17"/>
  <c r="D220"/>
  <c r="E220"/>
  <c r="F220"/>
  <c r="H56" i="18" s="1"/>
  <c r="G220" i="17"/>
  <c r="H220"/>
  <c r="I222"/>
  <c r="K222"/>
  <c r="N222"/>
  <c r="O222"/>
  <c r="D232"/>
  <c r="I36" i="18" s="1"/>
  <c r="E232" i="17"/>
  <c r="I37" i="18" s="1"/>
  <c r="F232" i="17"/>
  <c r="I38" i="18" s="1"/>
  <c r="G232" i="17"/>
  <c r="I39" i="18" s="1"/>
  <c r="H232" i="17"/>
  <c r="D240"/>
  <c r="I42" i="18" s="1"/>
  <c r="E240" i="17"/>
  <c r="I43" i="18" s="1"/>
  <c r="F240" i="17"/>
  <c r="I44" i="18" s="1"/>
  <c r="G240" i="17"/>
  <c r="I45" i="18" s="1"/>
  <c r="H240" i="17"/>
  <c r="D246"/>
  <c r="E246"/>
  <c r="F246"/>
  <c r="G246"/>
  <c r="H246"/>
  <c r="I251"/>
  <c r="D250"/>
  <c r="I54" i="18" s="1"/>
  <c r="E250" i="17"/>
  <c r="I55" i="18" s="1"/>
  <c r="F250" i="17"/>
  <c r="I56" i="18" s="1"/>
  <c r="G250" i="17"/>
  <c r="I57" i="18" s="1"/>
  <c r="H250" i="17"/>
  <c r="D262"/>
  <c r="J36" i="18" s="1"/>
  <c r="E262" i="17"/>
  <c r="J37" i="18" s="1"/>
  <c r="F262" i="17"/>
  <c r="J38" i="18" s="1"/>
  <c r="G262" i="17"/>
  <c r="J39" i="18" s="1"/>
  <c r="H262" i="17"/>
  <c r="D270"/>
  <c r="J42" i="18" s="1"/>
  <c r="E270" i="17"/>
  <c r="J43" i="18" s="1"/>
  <c r="F270" i="17"/>
  <c r="J44" i="18" s="1"/>
  <c r="G270" i="17"/>
  <c r="J45" i="18" s="1"/>
  <c r="H270" i="17"/>
  <c r="D275"/>
  <c r="J48" i="18" s="1"/>
  <c r="E275" i="17"/>
  <c r="J49" i="18" s="1"/>
  <c r="F275" i="17"/>
  <c r="J50" i="18" s="1"/>
  <c r="G275" i="17"/>
  <c r="J51" i="18" s="1"/>
  <c r="H275" i="17"/>
  <c r="D279"/>
  <c r="J54" i="18" s="1"/>
  <c r="E279" i="17"/>
  <c r="J55" i="18" s="1"/>
  <c r="F279" i="17"/>
  <c r="J56" i="18" s="1"/>
  <c r="G279" i="17"/>
  <c r="J57" i="18" s="1"/>
  <c r="H279" i="17"/>
  <c r="K282"/>
  <c r="O282"/>
  <c r="D291"/>
  <c r="K36" i="18" s="1"/>
  <c r="F291" i="17"/>
  <c r="K38" i="18" s="1"/>
  <c r="G291" i="17"/>
  <c r="K39" i="18" s="1"/>
  <c r="H291" i="17"/>
  <c r="D300"/>
  <c r="K42" i="18" s="1"/>
  <c r="E300" i="17"/>
  <c r="K43" i="18" s="1"/>
  <c r="F300" i="17"/>
  <c r="K44" i="18" s="1"/>
  <c r="G300" i="17"/>
  <c r="K45" i="18" s="1"/>
  <c r="H300" i="17"/>
  <c r="D305"/>
  <c r="K48" i="18" s="1"/>
  <c r="E305" i="17"/>
  <c r="F305"/>
  <c r="G305"/>
  <c r="H305"/>
  <c r="L310"/>
  <c r="D309"/>
  <c r="K54" i="18" s="1"/>
  <c r="E309" i="17"/>
  <c r="F309"/>
  <c r="G309"/>
  <c r="H309"/>
  <c r="I309"/>
  <c r="I312" s="1"/>
  <c r="J309"/>
  <c r="J312" s="1"/>
  <c r="K309"/>
  <c r="K312" s="1"/>
  <c r="L309"/>
  <c r="M309"/>
  <c r="M312" s="1"/>
  <c r="N309"/>
  <c r="N312" s="1"/>
  <c r="O309"/>
  <c r="O312" s="1"/>
  <c r="D323"/>
  <c r="L36" i="18" s="1"/>
  <c r="E323" i="17"/>
  <c r="L37" i="18" s="1"/>
  <c r="F323" i="17"/>
  <c r="L38" i="18" s="1"/>
  <c r="G323" i="17"/>
  <c r="L39" i="18" s="1"/>
  <c r="H323" i="17"/>
  <c r="D332"/>
  <c r="L42" i="18" s="1"/>
  <c r="E332" i="17"/>
  <c r="L43" i="18" s="1"/>
  <c r="F332" i="17"/>
  <c r="L44" i="18" s="1"/>
  <c r="G332" i="17"/>
  <c r="L45" i="18" s="1"/>
  <c r="H332" i="17"/>
  <c r="D337"/>
  <c r="L48" i="18" s="1"/>
  <c r="E337" i="17"/>
  <c r="L49" i="18" s="1"/>
  <c r="F337" i="17"/>
  <c r="L50" i="18" s="1"/>
  <c r="H337" i="17"/>
  <c r="D341"/>
  <c r="L54" i="18" s="1"/>
  <c r="E341" i="17"/>
  <c r="L55" i="18" s="1"/>
  <c r="F341" i="17"/>
  <c r="L56" i="18" s="1"/>
  <c r="G341" i="17"/>
  <c r="L57" i="18" s="1"/>
  <c r="H341" i="17"/>
  <c r="D354"/>
  <c r="M36" i="18" s="1"/>
  <c r="E354" i="17"/>
  <c r="M37" i="18" s="1"/>
  <c r="F354" i="17"/>
  <c r="M38" i="18" s="1"/>
  <c r="G354" i="17"/>
  <c r="M39" i="18" s="1"/>
  <c r="H354" i="17"/>
  <c r="I354"/>
  <c r="J354"/>
  <c r="K354"/>
  <c r="L354"/>
  <c r="M354"/>
  <c r="N354"/>
  <c r="O354"/>
  <c r="D362"/>
  <c r="M42" i="18" s="1"/>
  <c r="E362" i="17"/>
  <c r="M43" i="18" s="1"/>
  <c r="F362" i="17"/>
  <c r="M44" i="18" s="1"/>
  <c r="G362" i="17"/>
  <c r="M45" i="18" s="1"/>
  <c r="H362" i="17"/>
  <c r="I362"/>
  <c r="J362"/>
  <c r="K362"/>
  <c r="L362"/>
  <c r="M362"/>
  <c r="N362"/>
  <c r="O362"/>
  <c r="D367"/>
  <c r="E367"/>
  <c r="F367"/>
  <c r="G372"/>
  <c r="H367"/>
  <c r="I367"/>
  <c r="J367"/>
  <c r="K367"/>
  <c r="L367"/>
  <c r="M367"/>
  <c r="N367"/>
  <c r="O367"/>
  <c r="D371"/>
  <c r="M54" i="18" s="1"/>
  <c r="E371" i="17"/>
  <c r="M55" i="18" s="1"/>
  <c r="F371" i="17"/>
  <c r="M56" i="18" s="1"/>
  <c r="G371" i="17"/>
  <c r="M57" i="18" s="1"/>
  <c r="H371" i="17"/>
  <c r="I371"/>
  <c r="J371"/>
  <c r="K371"/>
  <c r="L371"/>
  <c r="M371"/>
  <c r="N371"/>
  <c r="O371"/>
  <c r="K372" l="1"/>
  <c r="D66"/>
  <c r="H311"/>
  <c r="K64"/>
  <c r="L311"/>
  <c r="L312"/>
  <c r="I64"/>
  <c r="H310"/>
  <c r="M64"/>
  <c r="C56" i="18"/>
  <c r="B43"/>
  <c r="N43" s="1"/>
  <c r="B36"/>
  <c r="N36" s="1"/>
  <c r="C57"/>
  <c r="B44"/>
  <c r="N44" s="1"/>
  <c r="B37"/>
  <c r="N37" s="1"/>
  <c r="B54"/>
  <c r="B45"/>
  <c r="N45" s="1"/>
  <c r="B38"/>
  <c r="N38" s="1"/>
  <c r="B55"/>
  <c r="B42"/>
  <c r="N42" s="1"/>
  <c r="L372" i="17"/>
  <c r="O372"/>
  <c r="N372"/>
  <c r="M372"/>
  <c r="M311"/>
  <c r="M310"/>
  <c r="O311"/>
  <c r="O310"/>
  <c r="N311"/>
  <c r="N310"/>
  <c r="N251"/>
  <c r="L222"/>
  <c r="N64"/>
  <c r="L64"/>
  <c r="H39" i="18"/>
  <c r="G223" i="17"/>
  <c r="J372"/>
  <c r="H372"/>
  <c r="I310"/>
  <c r="I311"/>
  <c r="J282"/>
  <c r="J251"/>
  <c r="J222"/>
  <c r="H222"/>
  <c r="H64"/>
  <c r="J64"/>
  <c r="M251"/>
  <c r="M222"/>
  <c r="O251"/>
  <c r="O253"/>
  <c r="K251"/>
  <c r="F374"/>
  <c r="G374"/>
  <c r="D374"/>
  <c r="E374"/>
  <c r="O374"/>
  <c r="N374"/>
  <c r="L374"/>
  <c r="K374"/>
  <c r="H374"/>
  <c r="J62" i="18"/>
  <c r="I282" i="17"/>
  <c r="L251"/>
  <c r="I374"/>
  <c r="I372"/>
  <c r="L99"/>
  <c r="O64"/>
  <c r="J374"/>
  <c r="F282"/>
  <c r="B39" i="18"/>
  <c r="G32" i="17"/>
  <c r="E223"/>
  <c r="D223"/>
  <c r="H251"/>
  <c r="J311"/>
  <c r="J310"/>
  <c r="K310"/>
  <c r="J66"/>
  <c r="K253"/>
  <c r="G253"/>
  <c r="M253"/>
  <c r="I253"/>
  <c r="M282"/>
  <c r="E253"/>
  <c r="N253"/>
  <c r="L253"/>
  <c r="J253"/>
  <c r="H253"/>
  <c r="F66"/>
  <c r="K66"/>
  <c r="I66"/>
  <c r="D253"/>
  <c r="O66"/>
  <c r="G66"/>
  <c r="H282"/>
  <c r="F253"/>
  <c r="H66"/>
  <c r="G282"/>
  <c r="L66"/>
  <c r="E66"/>
  <c r="F62" i="18"/>
  <c r="M374" i="17"/>
  <c r="N282"/>
  <c r="L282"/>
  <c r="L62" i="18"/>
  <c r="G62"/>
  <c r="E62"/>
  <c r="H223" i="17"/>
  <c r="H62" i="18"/>
  <c r="E63"/>
  <c r="D62"/>
  <c r="E60"/>
  <c r="E282" i="17"/>
  <c r="D282"/>
  <c r="G63" i="18"/>
  <c r="L63"/>
  <c r="E64" i="17"/>
  <c r="C49" i="18"/>
  <c r="C61" s="1"/>
  <c r="F311" i="17"/>
  <c r="K56" i="18"/>
  <c r="F310" i="17"/>
  <c r="K50" i="18"/>
  <c r="F61"/>
  <c r="D64" i="17"/>
  <c r="C48" i="18"/>
  <c r="C60" s="1"/>
  <c r="F251" i="17"/>
  <c r="I50" i="18"/>
  <c r="I62" s="1"/>
  <c r="E222" i="17"/>
  <c r="H55" i="18"/>
  <c r="H61" s="1"/>
  <c r="D63"/>
  <c r="J61"/>
  <c r="F372" i="17"/>
  <c r="M50" i="18"/>
  <c r="M62" s="1"/>
  <c r="L61"/>
  <c r="E311" i="17"/>
  <c r="K55" i="18"/>
  <c r="E310" i="17"/>
  <c r="K49" i="18"/>
  <c r="K60"/>
  <c r="J60"/>
  <c r="D251" i="17"/>
  <c r="I48" i="18"/>
  <c r="I60" s="1"/>
  <c r="G222" i="17"/>
  <c r="H57" i="18"/>
  <c r="G61"/>
  <c r="F60"/>
  <c r="D61"/>
  <c r="G64" i="17"/>
  <c r="C51" i="18"/>
  <c r="D372" i="17"/>
  <c r="M48" i="18"/>
  <c r="M60" s="1"/>
  <c r="G311" i="17"/>
  <c r="K57" i="18"/>
  <c r="G310" i="17"/>
  <c r="K51" i="18"/>
  <c r="M63"/>
  <c r="E251" i="17"/>
  <c r="I49" i="18"/>
  <c r="I61" s="1"/>
  <c r="D222" i="17"/>
  <c r="H54" i="18"/>
  <c r="E372" i="17"/>
  <c r="M49" i="18"/>
  <c r="M61" s="1"/>
  <c r="L60"/>
  <c r="J63"/>
  <c r="G251" i="17"/>
  <c r="I51" i="18"/>
  <c r="I63" s="1"/>
  <c r="G60"/>
  <c r="F63"/>
  <c r="E61"/>
  <c r="D60"/>
  <c r="F64" i="17"/>
  <c r="C50" i="18"/>
  <c r="G30" i="17"/>
  <c r="E30"/>
  <c r="L223"/>
  <c r="N223"/>
  <c r="J223"/>
  <c r="O191"/>
  <c r="M191"/>
  <c r="J191"/>
  <c r="H191"/>
  <c r="F191"/>
  <c r="D191"/>
  <c r="D311"/>
  <c r="D310"/>
  <c r="N191"/>
  <c r="K191"/>
  <c r="I191"/>
  <c r="G191"/>
  <c r="E191"/>
  <c r="K129"/>
  <c r="I129"/>
  <c r="G129"/>
  <c r="E129"/>
  <c r="N129"/>
  <c r="L129"/>
  <c r="J129"/>
  <c r="H129"/>
  <c r="F129"/>
  <c r="D129"/>
  <c r="O129"/>
  <c r="M129"/>
  <c r="N66"/>
  <c r="M66"/>
  <c r="N30"/>
  <c r="K30"/>
  <c r="I30"/>
  <c r="O30"/>
  <c r="M30"/>
  <c r="J30"/>
  <c r="H30"/>
  <c r="F30"/>
  <c r="D30"/>
  <c r="N373"/>
  <c r="L373"/>
  <c r="J373"/>
  <c r="H373"/>
  <c r="F373"/>
  <c r="D373"/>
  <c r="O373"/>
  <c r="M373"/>
  <c r="K373"/>
  <c r="I373"/>
  <c r="G373"/>
  <c r="E373"/>
  <c r="N342"/>
  <c r="N343"/>
  <c r="L342"/>
  <c r="L343"/>
  <c r="J342"/>
  <c r="J343"/>
  <c r="H342"/>
  <c r="H343"/>
  <c r="F342"/>
  <c r="F343"/>
  <c r="O343"/>
  <c r="O342"/>
  <c r="M343"/>
  <c r="M342"/>
  <c r="K343"/>
  <c r="K342"/>
  <c r="I343"/>
  <c r="I342"/>
  <c r="G343"/>
  <c r="G342"/>
  <c r="E343"/>
  <c r="E342"/>
  <c r="D342"/>
  <c r="D343"/>
  <c r="O280"/>
  <c r="O281"/>
  <c r="M280"/>
  <c r="M281"/>
  <c r="K280"/>
  <c r="K281"/>
  <c r="I280"/>
  <c r="I281"/>
  <c r="G280"/>
  <c r="G281"/>
  <c r="E280"/>
  <c r="E281"/>
  <c r="N281"/>
  <c r="N280"/>
  <c r="L281"/>
  <c r="L280"/>
  <c r="J281"/>
  <c r="J280"/>
  <c r="H281"/>
  <c r="H280"/>
  <c r="F281"/>
  <c r="F280"/>
  <c r="D281"/>
  <c r="D280"/>
  <c r="N252"/>
  <c r="L252"/>
  <c r="J252"/>
  <c r="H252"/>
  <c r="F252"/>
  <c r="D252"/>
  <c r="O252"/>
  <c r="M252"/>
  <c r="K252"/>
  <c r="I252"/>
  <c r="G252"/>
  <c r="E252"/>
  <c r="O223"/>
  <c r="M223"/>
  <c r="K223"/>
  <c r="I223"/>
  <c r="O221"/>
  <c r="M221"/>
  <c r="K221"/>
  <c r="I221"/>
  <c r="G221"/>
  <c r="E221"/>
  <c r="N221"/>
  <c r="L221"/>
  <c r="J221"/>
  <c r="H221"/>
  <c r="F221"/>
  <c r="D221"/>
  <c r="F223"/>
  <c r="F222"/>
  <c r="O192"/>
  <c r="M192"/>
  <c r="J192"/>
  <c r="H192"/>
  <c r="F192"/>
  <c r="D192"/>
  <c r="N192"/>
  <c r="K192"/>
  <c r="I192"/>
  <c r="G192"/>
  <c r="E192"/>
  <c r="L160"/>
  <c r="L161"/>
  <c r="M159"/>
  <c r="M161"/>
  <c r="O159"/>
  <c r="O160"/>
  <c r="O161"/>
  <c r="K159"/>
  <c r="K160"/>
  <c r="K161"/>
  <c r="I159"/>
  <c r="I160"/>
  <c r="I161"/>
  <c r="G159"/>
  <c r="G160"/>
  <c r="G161"/>
  <c r="E159"/>
  <c r="E160"/>
  <c r="E161"/>
  <c r="N160"/>
  <c r="N161"/>
  <c r="N159"/>
  <c r="J160"/>
  <c r="J161"/>
  <c r="J159"/>
  <c r="H160"/>
  <c r="H161"/>
  <c r="H159"/>
  <c r="F160"/>
  <c r="F161"/>
  <c r="F159"/>
  <c r="D160"/>
  <c r="D161"/>
  <c r="D159"/>
  <c r="N128"/>
  <c r="K128"/>
  <c r="I128"/>
  <c r="G128"/>
  <c r="E128"/>
  <c r="O128"/>
  <c r="M128"/>
  <c r="J128"/>
  <c r="H128"/>
  <c r="F128"/>
  <c r="D128"/>
  <c r="N97"/>
  <c r="N98"/>
  <c r="L97"/>
  <c r="L98"/>
  <c r="J97"/>
  <c r="J98"/>
  <c r="H97"/>
  <c r="H98"/>
  <c r="F97"/>
  <c r="F98"/>
  <c r="D97"/>
  <c r="D98"/>
  <c r="O98"/>
  <c r="O97"/>
  <c r="M98"/>
  <c r="M97"/>
  <c r="K98"/>
  <c r="K97"/>
  <c r="I98"/>
  <c r="I97"/>
  <c r="G98"/>
  <c r="G97"/>
  <c r="E98"/>
  <c r="E97"/>
  <c r="N65"/>
  <c r="L65"/>
  <c r="J65"/>
  <c r="H65"/>
  <c r="F65"/>
  <c r="D65"/>
  <c r="O65"/>
  <c r="M65"/>
  <c r="K65"/>
  <c r="I65"/>
  <c r="G65"/>
  <c r="E65"/>
  <c r="O31"/>
  <c r="M31"/>
  <c r="J31"/>
  <c r="H31"/>
  <c r="F31"/>
  <c r="D31"/>
  <c r="L31"/>
  <c r="L30"/>
  <c r="N31"/>
  <c r="K31"/>
  <c r="I31"/>
  <c r="G31"/>
  <c r="E31"/>
  <c r="K311"/>
  <c r="G312"/>
  <c r="D344"/>
  <c r="F344"/>
  <c r="L130"/>
  <c r="H130"/>
  <c r="F193"/>
  <c r="D99"/>
  <c r="H32"/>
  <c r="H344"/>
  <c r="D130"/>
  <c r="E312"/>
  <c r="K99"/>
  <c r="I99"/>
  <c r="G99"/>
  <c r="E99"/>
  <c r="O99"/>
  <c r="M99"/>
  <c r="H99"/>
  <c r="L32"/>
  <c r="D32"/>
  <c r="J193"/>
  <c r="N193"/>
  <c r="N99"/>
  <c r="J99"/>
  <c r="F99"/>
  <c r="H312"/>
  <c r="F312"/>
  <c r="H193"/>
  <c r="D193"/>
  <c r="N130"/>
  <c r="J130"/>
  <c r="F130"/>
  <c r="N32"/>
  <c r="J32"/>
  <c r="F32"/>
  <c r="G344"/>
  <c r="E344"/>
  <c r="K130"/>
  <c r="I130"/>
  <c r="G130"/>
  <c r="E130"/>
  <c r="O130"/>
  <c r="M130"/>
  <c r="K32"/>
  <c r="I32"/>
  <c r="E32"/>
  <c r="O32"/>
  <c r="M32"/>
  <c r="D312"/>
  <c r="O193"/>
  <c r="M193"/>
  <c r="K193"/>
  <c r="I193"/>
  <c r="G193"/>
  <c r="E193"/>
  <c r="O121" i="13"/>
  <c r="N121"/>
  <c r="M121"/>
  <c r="L121"/>
  <c r="K121"/>
  <c r="J121"/>
  <c r="I121"/>
  <c r="H121"/>
  <c r="G121"/>
  <c r="E19" i="18" s="1"/>
  <c r="F121" i="13"/>
  <c r="E18" i="18" s="1"/>
  <c r="E121" i="13"/>
  <c r="E17" i="18" s="1"/>
  <c r="D121" i="13"/>
  <c r="E16" i="18" s="1"/>
  <c r="O115" i="13"/>
  <c r="N115"/>
  <c r="M115"/>
  <c r="L115"/>
  <c r="K115"/>
  <c r="J115"/>
  <c r="I115"/>
  <c r="H115"/>
  <c r="G115"/>
  <c r="E13" i="18" s="1"/>
  <c r="F115" i="13"/>
  <c r="E115"/>
  <c r="E11" i="18" s="1"/>
  <c r="D115" i="13"/>
  <c r="O25"/>
  <c r="N25"/>
  <c r="M25"/>
  <c r="L25"/>
  <c r="K25"/>
  <c r="J25"/>
  <c r="I25"/>
  <c r="H25"/>
  <c r="G25"/>
  <c r="B19" i="18" s="1"/>
  <c r="F25" i="13"/>
  <c r="B18" i="18" s="1"/>
  <c r="E25" i="13"/>
  <c r="B17" i="18" s="1"/>
  <c r="B63" l="1"/>
  <c r="B61"/>
  <c r="B60"/>
  <c r="B62"/>
  <c r="N54"/>
  <c r="F128" i="13"/>
  <c r="H63" i="18"/>
  <c r="E12"/>
  <c r="E10"/>
  <c r="D128" i="13"/>
  <c r="N50" i="18"/>
  <c r="N55"/>
  <c r="C62"/>
  <c r="K63"/>
  <c r="N51"/>
  <c r="N48"/>
  <c r="N56"/>
  <c r="K62"/>
  <c r="N57"/>
  <c r="N49"/>
  <c r="K61"/>
  <c r="H60"/>
  <c r="E30" i="13"/>
  <c r="G30"/>
  <c r="I30"/>
  <c r="K30"/>
  <c r="M30"/>
  <c r="O30"/>
  <c r="F30"/>
  <c r="H30"/>
  <c r="J30"/>
  <c r="L30"/>
  <c r="N30"/>
  <c r="E126"/>
  <c r="G126"/>
  <c r="I126"/>
  <c r="K126"/>
  <c r="M126"/>
  <c r="O126"/>
  <c r="D126"/>
  <c r="F126"/>
  <c r="H126"/>
  <c r="J126"/>
  <c r="L126"/>
  <c r="N126"/>
  <c r="N60" i="18" l="1"/>
  <c r="N61"/>
  <c r="N62"/>
  <c r="G127" i="13" l="1"/>
  <c r="E25" i="18"/>
  <c r="E31" s="1"/>
  <c r="O373" i="13"/>
  <c r="N373"/>
  <c r="M373"/>
  <c r="L373"/>
  <c r="K373"/>
  <c r="J373"/>
  <c r="I373"/>
  <c r="H373"/>
  <c r="G373"/>
  <c r="G375" s="1"/>
  <c r="F373"/>
  <c r="F375" s="1"/>
  <c r="E373"/>
  <c r="D373"/>
  <c r="O369"/>
  <c r="N369"/>
  <c r="M369"/>
  <c r="L369"/>
  <c r="K369"/>
  <c r="J369"/>
  <c r="I369"/>
  <c r="H369"/>
  <c r="H376" l="1"/>
  <c r="I376"/>
  <c r="J376"/>
  <c r="K376"/>
  <c r="O376"/>
  <c r="M376"/>
  <c r="L376"/>
  <c r="N376"/>
  <c r="M23" i="18"/>
  <c r="M29" s="1"/>
  <c r="E376" i="13"/>
  <c r="M25" i="18"/>
  <c r="M31" s="1"/>
  <c r="G376" i="13"/>
  <c r="M22" i="18"/>
  <c r="M28" s="1"/>
  <c r="D376" i="13"/>
  <c r="M24" i="18"/>
  <c r="M30" s="1"/>
  <c r="F376" i="13"/>
  <c r="D375"/>
  <c r="E375"/>
  <c r="I375"/>
  <c r="K375"/>
  <c r="M375"/>
  <c r="O375"/>
  <c r="H375"/>
  <c r="J375"/>
  <c r="L375"/>
  <c r="N375"/>
  <c r="E374"/>
  <c r="G374"/>
  <c r="I374"/>
  <c r="K374"/>
  <c r="M374"/>
  <c r="O374"/>
  <c r="D374"/>
  <c r="F374"/>
  <c r="H374"/>
  <c r="J374"/>
  <c r="L374"/>
  <c r="N374"/>
  <c r="O343"/>
  <c r="N343"/>
  <c r="M343"/>
  <c r="L343"/>
  <c r="K343"/>
  <c r="J343"/>
  <c r="I343"/>
  <c r="H343"/>
  <c r="L25" i="18"/>
  <c r="L24"/>
  <c r="E343" i="13"/>
  <c r="L23" i="18" s="1"/>
  <c r="D343" i="13"/>
  <c r="L22" i="18" s="1"/>
  <c r="O339" i="13"/>
  <c r="N339"/>
  <c r="M339"/>
  <c r="L339"/>
  <c r="K339"/>
  <c r="J339"/>
  <c r="I339"/>
  <c r="H339"/>
  <c r="G339"/>
  <c r="L19" i="18" s="1"/>
  <c r="F339" i="13"/>
  <c r="L18" i="18" s="1"/>
  <c r="E339" i="13"/>
  <c r="L17" i="18" s="1"/>
  <c r="D339" i="13"/>
  <c r="L16" i="18" s="1"/>
  <c r="N334" i="13"/>
  <c r="M334"/>
  <c r="L334"/>
  <c r="K334"/>
  <c r="J334"/>
  <c r="I334"/>
  <c r="H334"/>
  <c r="G334"/>
  <c r="L13" i="18" s="1"/>
  <c r="F334" i="13"/>
  <c r="L12" i="18" s="1"/>
  <c r="E334" i="13"/>
  <c r="L11" i="18" s="1"/>
  <c r="D334" i="13"/>
  <c r="L10" i="18" s="1"/>
  <c r="O311" i="13"/>
  <c r="O313" s="1"/>
  <c r="N311"/>
  <c r="N313" s="1"/>
  <c r="M311"/>
  <c r="M313" s="1"/>
  <c r="L311"/>
  <c r="L313" s="1"/>
  <c r="K311"/>
  <c r="K313" s="1"/>
  <c r="J311"/>
  <c r="J313" s="1"/>
  <c r="I311"/>
  <c r="I313" s="1"/>
  <c r="H311"/>
  <c r="H313" s="1"/>
  <c r="G311"/>
  <c r="F311"/>
  <c r="E311"/>
  <c r="D311"/>
  <c r="L31" i="18" l="1"/>
  <c r="L30"/>
  <c r="L29"/>
  <c r="L28"/>
  <c r="E313" i="13"/>
  <c r="K23" i="18"/>
  <c r="K29" s="1"/>
  <c r="F313" i="13"/>
  <c r="K24" i="18"/>
  <c r="K30" s="1"/>
  <c r="D313" i="13"/>
  <c r="K22" i="18"/>
  <c r="K28" s="1"/>
  <c r="G313" i="13"/>
  <c r="K25" i="18"/>
  <c r="K31" s="1"/>
  <c r="D312" i="13"/>
  <c r="D314"/>
  <c r="H314"/>
  <c r="H312"/>
  <c r="J314"/>
  <c r="J312"/>
  <c r="N314"/>
  <c r="N312"/>
  <c r="E314"/>
  <c r="E312"/>
  <c r="G314"/>
  <c r="G312"/>
  <c r="I314"/>
  <c r="I312"/>
  <c r="K314"/>
  <c r="K312"/>
  <c r="M314"/>
  <c r="M312"/>
  <c r="O314"/>
  <c r="O312"/>
  <c r="F314"/>
  <c r="F312"/>
  <c r="L312"/>
  <c r="L314"/>
  <c r="E345"/>
  <c r="E344"/>
  <c r="E346"/>
  <c r="G346"/>
  <c r="G345"/>
  <c r="G344"/>
  <c r="I345"/>
  <c r="I344"/>
  <c r="I346"/>
  <c r="K346"/>
  <c r="K345"/>
  <c r="K344"/>
  <c r="M345"/>
  <c r="M344"/>
  <c r="M346"/>
  <c r="O346"/>
  <c r="O345"/>
  <c r="O344"/>
  <c r="D346"/>
  <c r="D345"/>
  <c r="D344"/>
  <c r="F346"/>
  <c r="F345"/>
  <c r="F344"/>
  <c r="H344"/>
  <c r="H346"/>
  <c r="H345"/>
  <c r="J346"/>
  <c r="J345"/>
  <c r="J344"/>
  <c r="L344"/>
  <c r="L346"/>
  <c r="L345"/>
  <c r="N346"/>
  <c r="N345"/>
  <c r="N344"/>
  <c r="O280"/>
  <c r="O282" s="1"/>
  <c r="N280"/>
  <c r="N282" s="1"/>
  <c r="M280"/>
  <c r="M282" s="1"/>
  <c r="L280"/>
  <c r="L282" s="1"/>
  <c r="K280"/>
  <c r="K282" s="1"/>
  <c r="J280"/>
  <c r="J282" s="1"/>
  <c r="I280"/>
  <c r="I282" s="1"/>
  <c r="H280"/>
  <c r="H282" s="1"/>
  <c r="G280"/>
  <c r="J25" i="18" s="1"/>
  <c r="F280" i="13"/>
  <c r="J24" i="18" s="1"/>
  <c r="E280" i="13"/>
  <c r="J23" i="18" s="1"/>
  <c r="D280" i="13"/>
  <c r="J22" i="18" s="1"/>
  <c r="O276" i="13"/>
  <c r="N276"/>
  <c r="M276"/>
  <c r="L276"/>
  <c r="K276"/>
  <c r="J276"/>
  <c r="I276"/>
  <c r="H276"/>
  <c r="G276"/>
  <c r="J19" i="18" s="1"/>
  <c r="F276" i="13"/>
  <c r="J18" i="18" s="1"/>
  <c r="E276" i="13"/>
  <c r="J17" i="18" s="1"/>
  <c r="D276" i="13"/>
  <c r="J16" i="18" s="1"/>
  <c r="G282" i="13"/>
  <c r="F282" l="1"/>
  <c r="D282"/>
  <c r="J31" i="18"/>
  <c r="J30"/>
  <c r="J29"/>
  <c r="E282" i="13"/>
  <c r="J28" i="18"/>
  <c r="E281" i="13"/>
  <c r="E283"/>
  <c r="G281"/>
  <c r="G283"/>
  <c r="I281"/>
  <c r="I283"/>
  <c r="K281"/>
  <c r="K283"/>
  <c r="M281"/>
  <c r="M283"/>
  <c r="O281"/>
  <c r="O283"/>
  <c r="D281"/>
  <c r="D283"/>
  <c r="F283"/>
  <c r="F281"/>
  <c r="H283"/>
  <c r="H281"/>
  <c r="J283"/>
  <c r="J281"/>
  <c r="L283"/>
  <c r="L281"/>
  <c r="N283"/>
  <c r="N281"/>
  <c r="O250"/>
  <c r="O252" s="1"/>
  <c r="N250"/>
  <c r="N252" s="1"/>
  <c r="M250"/>
  <c r="M252" s="1"/>
  <c r="L250"/>
  <c r="L252" s="1"/>
  <c r="K250"/>
  <c r="K252" s="1"/>
  <c r="J250"/>
  <c r="J252" s="1"/>
  <c r="I250"/>
  <c r="I252" s="1"/>
  <c r="H250"/>
  <c r="H252" s="1"/>
  <c r="G250"/>
  <c r="F250"/>
  <c r="E250"/>
  <c r="D250"/>
  <c r="O246"/>
  <c r="N246"/>
  <c r="M246"/>
  <c r="L246"/>
  <c r="K246"/>
  <c r="J246"/>
  <c r="I246"/>
  <c r="H246"/>
  <c r="G246"/>
  <c r="I19" i="18" s="1"/>
  <c r="F246" i="13"/>
  <c r="I18" i="18" s="1"/>
  <c r="D252" i="13" l="1"/>
  <c r="I22" i="18"/>
  <c r="E252" i="13"/>
  <c r="I23" i="18"/>
  <c r="F252" i="13"/>
  <c r="I24" i="18"/>
  <c r="I30" s="1"/>
  <c r="G252" i="13"/>
  <c r="I25" i="18"/>
  <c r="I31" s="1"/>
  <c r="G251" i="13"/>
  <c r="G253"/>
  <c r="I251"/>
  <c r="I253"/>
  <c r="K251"/>
  <c r="K253"/>
  <c r="M251"/>
  <c r="M253"/>
  <c r="O251"/>
  <c r="O253"/>
  <c r="F251"/>
  <c r="F253"/>
  <c r="H251"/>
  <c r="H253"/>
  <c r="J253"/>
  <c r="J251"/>
  <c r="L251"/>
  <c r="L253"/>
  <c r="N253"/>
  <c r="N251"/>
  <c r="E246"/>
  <c r="I17" i="18" s="1"/>
  <c r="D246" i="13"/>
  <c r="I16" i="18" s="1"/>
  <c r="I28" s="1"/>
  <c r="I29" l="1"/>
  <c r="E251" i="13"/>
  <c r="E253"/>
  <c r="D253"/>
  <c r="D251"/>
  <c r="O219"/>
  <c r="N219"/>
  <c r="M219"/>
  <c r="L219"/>
  <c r="K219"/>
  <c r="J219"/>
  <c r="I219"/>
  <c r="H219"/>
  <c r="F219"/>
  <c r="H24" i="18" s="1"/>
  <c r="E219" i="13"/>
  <c r="H23" i="18" s="1"/>
  <c r="D219" i="13"/>
  <c r="H22" i="18" s="1"/>
  <c r="O215" i="13"/>
  <c r="N215"/>
  <c r="M215"/>
  <c r="L215"/>
  <c r="K215"/>
  <c r="J215"/>
  <c r="I215"/>
  <c r="H215"/>
  <c r="G215"/>
  <c r="H19" i="18" s="1"/>
  <c r="F215" i="13"/>
  <c r="H18" i="18" s="1"/>
  <c r="E215" i="13"/>
  <c r="H17" i="18" s="1"/>
  <c r="D215" i="13"/>
  <c r="H16" i="18" s="1"/>
  <c r="O201" i="13"/>
  <c r="N201"/>
  <c r="M201"/>
  <c r="L201"/>
  <c r="K201"/>
  <c r="J201"/>
  <c r="I201"/>
  <c r="H201"/>
  <c r="G201"/>
  <c r="H7" i="18" s="1"/>
  <c r="H31" s="1"/>
  <c r="F201" i="13"/>
  <c r="H6" i="18" s="1"/>
  <c r="E201" i="13"/>
  <c r="H5" i="18" s="1"/>
  <c r="D201" i="13"/>
  <c r="H4" i="18" s="1"/>
  <c r="O188" i="13"/>
  <c r="N188"/>
  <c r="M188"/>
  <c r="L188"/>
  <c r="K188"/>
  <c r="J188"/>
  <c r="I188"/>
  <c r="H188"/>
  <c r="G188"/>
  <c r="G25" i="18" s="1"/>
  <c r="F188" i="13"/>
  <c r="G24" i="18" s="1"/>
  <c r="E188" i="13"/>
  <c r="G23" i="18" s="1"/>
  <c r="D188" i="13"/>
  <c r="G22" i="18" s="1"/>
  <c r="G28" s="1"/>
  <c r="O169" i="13"/>
  <c r="N169"/>
  <c r="M169"/>
  <c r="L169"/>
  <c r="K169"/>
  <c r="J169"/>
  <c r="I169"/>
  <c r="H169"/>
  <c r="G169"/>
  <c r="G7" i="18" s="1"/>
  <c r="F169" i="13"/>
  <c r="G6" i="18" s="1"/>
  <c r="E169" i="13"/>
  <c r="H28" i="18" l="1"/>
  <c r="H29"/>
  <c r="H30"/>
  <c r="G5"/>
  <c r="G29" s="1"/>
  <c r="E191" i="13"/>
  <c r="G30" i="18"/>
  <c r="G31"/>
  <c r="E189" i="13"/>
  <c r="E190"/>
  <c r="G189"/>
  <c r="G190"/>
  <c r="I191"/>
  <c r="I189"/>
  <c r="I190"/>
  <c r="K191"/>
  <c r="K189"/>
  <c r="K190"/>
  <c r="M191"/>
  <c r="M189"/>
  <c r="M190"/>
  <c r="O189"/>
  <c r="O190"/>
  <c r="E220"/>
  <c r="E221"/>
  <c r="G220"/>
  <c r="G221"/>
  <c r="I222"/>
  <c r="I220"/>
  <c r="I221"/>
  <c r="K222"/>
  <c r="K220"/>
  <c r="K221"/>
  <c r="M220"/>
  <c r="M221"/>
  <c r="O220"/>
  <c r="O221"/>
  <c r="D189"/>
  <c r="D190"/>
  <c r="F189"/>
  <c r="F190"/>
  <c r="H191"/>
  <c r="H189"/>
  <c r="H190"/>
  <c r="J191"/>
  <c r="J189"/>
  <c r="J190"/>
  <c r="L191"/>
  <c r="L189"/>
  <c r="L190"/>
  <c r="N191"/>
  <c r="N189"/>
  <c r="N190"/>
  <c r="D220"/>
  <c r="D221"/>
  <c r="F220"/>
  <c r="F221"/>
  <c r="H222"/>
  <c r="H220"/>
  <c r="H221"/>
  <c r="J222"/>
  <c r="J220"/>
  <c r="J221"/>
  <c r="L222"/>
  <c r="L220"/>
  <c r="L221"/>
  <c r="N220"/>
  <c r="N221"/>
  <c r="N222"/>
  <c r="G191"/>
  <c r="G222"/>
  <c r="O191"/>
  <c r="O222"/>
  <c r="M222"/>
  <c r="D191"/>
  <c r="F191"/>
  <c r="D222"/>
  <c r="F222"/>
  <c r="E222"/>
  <c r="O156" l="1"/>
  <c r="N156"/>
  <c r="M156"/>
  <c r="L156"/>
  <c r="K156"/>
  <c r="J156"/>
  <c r="I156"/>
  <c r="H156"/>
  <c r="G156"/>
  <c r="F25" i="18" s="1"/>
  <c r="F156" i="13"/>
  <c r="F24" i="18" s="1"/>
  <c r="E156" i="13"/>
  <c r="F23" i="18" s="1"/>
  <c r="D156" i="13"/>
  <c r="F22" i="18" s="1"/>
  <c r="O152" i="13"/>
  <c r="N152"/>
  <c r="M152"/>
  <c r="L152"/>
  <c r="K152"/>
  <c r="J152"/>
  <c r="I152"/>
  <c r="H152"/>
  <c r="G152"/>
  <c r="F19" i="18" s="1"/>
  <c r="N19" s="1"/>
  <c r="F152" i="13"/>
  <c r="F18" i="18" s="1"/>
  <c r="N18" s="1"/>
  <c r="E152" i="13"/>
  <c r="F17" i="18" s="1"/>
  <c r="N17" s="1"/>
  <c r="D152" i="13"/>
  <c r="F16" i="18" s="1"/>
  <c r="N16" s="1"/>
  <c r="O146" i="13"/>
  <c r="N146"/>
  <c r="M146"/>
  <c r="L146"/>
  <c r="K146"/>
  <c r="J146"/>
  <c r="I146"/>
  <c r="H146"/>
  <c r="G146"/>
  <c r="F13" i="18" s="1"/>
  <c r="F146" i="13"/>
  <c r="F12" i="18" s="1"/>
  <c r="E146" i="13"/>
  <c r="F11" i="18" s="1"/>
  <c r="D146" i="13"/>
  <c r="F10" i="18" s="1"/>
  <c r="O138" i="13"/>
  <c r="N138"/>
  <c r="M138"/>
  <c r="L138"/>
  <c r="K138"/>
  <c r="J138"/>
  <c r="I138"/>
  <c r="H138"/>
  <c r="G138"/>
  <c r="F7" i="18" s="1"/>
  <c r="F138" i="13"/>
  <c r="F6" i="18" s="1"/>
  <c r="E138" i="13"/>
  <c r="F5" i="18" s="1"/>
  <c r="D138" i="13"/>
  <c r="F4" i="18" s="1"/>
  <c r="O125" i="13"/>
  <c r="O127" s="1"/>
  <c r="N125"/>
  <c r="N127" s="1"/>
  <c r="M125"/>
  <c r="M127" s="1"/>
  <c r="L125"/>
  <c r="L127" s="1"/>
  <c r="K125"/>
  <c r="K127" s="1"/>
  <c r="J125"/>
  <c r="J127" s="1"/>
  <c r="I125"/>
  <c r="I127" s="1"/>
  <c r="H125"/>
  <c r="H127" s="1"/>
  <c r="E125"/>
  <c r="D125"/>
  <c r="O93"/>
  <c r="N93"/>
  <c r="M93"/>
  <c r="L93"/>
  <c r="J93"/>
  <c r="I93"/>
  <c r="H93"/>
  <c r="G93"/>
  <c r="D25" i="18" s="1"/>
  <c r="F93" i="13"/>
  <c r="D24" i="18" s="1"/>
  <c r="E93" i="13"/>
  <c r="D23" i="18" s="1"/>
  <c r="D93" i="13"/>
  <c r="D22" i="18" s="1"/>
  <c r="O82" i="13"/>
  <c r="N82"/>
  <c r="M82"/>
  <c r="L82"/>
  <c r="K82"/>
  <c r="J82"/>
  <c r="I82"/>
  <c r="H82"/>
  <c r="G82"/>
  <c r="D13" i="18" s="1"/>
  <c r="F82" i="13"/>
  <c r="D12" i="18" s="1"/>
  <c r="E82" i="13"/>
  <c r="D11" i="18" s="1"/>
  <c r="D82" i="13"/>
  <c r="D10" i="18" s="1"/>
  <c r="O74" i="13"/>
  <c r="N74"/>
  <c r="M74"/>
  <c r="L74"/>
  <c r="K74"/>
  <c r="J74"/>
  <c r="I74"/>
  <c r="H74"/>
  <c r="G74"/>
  <c r="F74"/>
  <c r="E74"/>
  <c r="D74"/>
  <c r="O62"/>
  <c r="N62"/>
  <c r="M62"/>
  <c r="L62"/>
  <c r="K62"/>
  <c r="J62"/>
  <c r="I62"/>
  <c r="H62"/>
  <c r="G62"/>
  <c r="F62"/>
  <c r="E62"/>
  <c r="D62"/>
  <c r="F30" i="18" l="1"/>
  <c r="F31"/>
  <c r="F28"/>
  <c r="F29"/>
  <c r="C25"/>
  <c r="C24"/>
  <c r="D6"/>
  <c r="D30" s="1"/>
  <c r="C22"/>
  <c r="D4"/>
  <c r="D28" s="1"/>
  <c r="C23"/>
  <c r="D5"/>
  <c r="D29" s="1"/>
  <c r="E127" i="13"/>
  <c r="E23" i="18"/>
  <c r="E29" s="1"/>
  <c r="C39"/>
  <c r="D7"/>
  <c r="D127" i="13"/>
  <c r="E22" i="18"/>
  <c r="E28" s="1"/>
  <c r="F127" i="13"/>
  <c r="E24" i="18"/>
  <c r="E30" s="1"/>
  <c r="D94" i="13"/>
  <c r="D95"/>
  <c r="F94"/>
  <c r="F95"/>
  <c r="H94"/>
  <c r="H95"/>
  <c r="J94"/>
  <c r="J95"/>
  <c r="L94"/>
  <c r="L95"/>
  <c r="N94"/>
  <c r="N95"/>
  <c r="E157"/>
  <c r="E158"/>
  <c r="G157"/>
  <c r="G158"/>
  <c r="I159"/>
  <c r="I157"/>
  <c r="I158"/>
  <c r="K157"/>
  <c r="K158"/>
  <c r="M157"/>
  <c r="M158"/>
  <c r="O157"/>
  <c r="O158"/>
  <c r="E94"/>
  <c r="E95"/>
  <c r="G94"/>
  <c r="G95"/>
  <c r="I94"/>
  <c r="I95"/>
  <c r="K94"/>
  <c r="K95"/>
  <c r="M94"/>
  <c r="M95"/>
  <c r="O94"/>
  <c r="O95"/>
  <c r="D157"/>
  <c r="D158"/>
  <c r="F157"/>
  <c r="F158"/>
  <c r="H157"/>
  <c r="H158"/>
  <c r="J157"/>
  <c r="J158"/>
  <c r="L157"/>
  <c r="L158"/>
  <c r="N159"/>
  <c r="N157"/>
  <c r="N158"/>
  <c r="O159"/>
  <c r="J128"/>
  <c r="L128"/>
  <c r="N128"/>
  <c r="I128"/>
  <c r="M128"/>
  <c r="O128"/>
  <c r="F159"/>
  <c r="H159"/>
  <c r="H128"/>
  <c r="K128"/>
  <c r="O96"/>
  <c r="N96" s="1"/>
  <c r="M96" s="1"/>
  <c r="L96" s="1"/>
  <c r="K96" s="1"/>
  <c r="J96" s="1"/>
  <c r="I96" s="1"/>
  <c r="H96" s="1"/>
  <c r="G159"/>
  <c r="G96"/>
  <c r="M159"/>
  <c r="L159" s="1"/>
  <c r="K159" s="1"/>
  <c r="J159" s="1"/>
  <c r="G128"/>
  <c r="F96"/>
  <c r="E96"/>
  <c r="D96"/>
  <c r="O52"/>
  <c r="N52"/>
  <c r="M52"/>
  <c r="L52"/>
  <c r="K52"/>
  <c r="J52"/>
  <c r="I52"/>
  <c r="H52"/>
  <c r="G52"/>
  <c r="F52"/>
  <c r="E52"/>
  <c r="D52"/>
  <c r="O29"/>
  <c r="N29"/>
  <c r="M29"/>
  <c r="L29"/>
  <c r="K29"/>
  <c r="J29"/>
  <c r="I29"/>
  <c r="H29"/>
  <c r="B25" i="18"/>
  <c r="B24"/>
  <c r="B23"/>
  <c r="B22"/>
  <c r="N4" l="1"/>
  <c r="N6"/>
  <c r="N5"/>
  <c r="C13"/>
  <c r="N13" s="1"/>
  <c r="C11"/>
  <c r="N11" s="1"/>
  <c r="C12"/>
  <c r="N12" s="1"/>
  <c r="C10"/>
  <c r="N10" s="1"/>
  <c r="D31"/>
  <c r="N7"/>
  <c r="N23"/>
  <c r="B29"/>
  <c r="N22"/>
  <c r="B28"/>
  <c r="C63"/>
  <c r="N63" s="1"/>
  <c r="N39"/>
  <c r="N24"/>
  <c r="B30"/>
  <c r="N25"/>
  <c r="B31"/>
  <c r="D32" i="13"/>
  <c r="D31"/>
  <c r="F31"/>
  <c r="F32"/>
  <c r="H31"/>
  <c r="H32"/>
  <c r="J31"/>
  <c r="J32"/>
  <c r="L31"/>
  <c r="L32"/>
  <c r="N31"/>
  <c r="N32"/>
  <c r="E31"/>
  <c r="E32"/>
  <c r="G31"/>
  <c r="G32"/>
  <c r="I31"/>
  <c r="I32"/>
  <c r="K31"/>
  <c r="K32"/>
  <c r="M31"/>
  <c r="M32"/>
  <c r="O31"/>
  <c r="O32"/>
  <c r="D63"/>
  <c r="D64"/>
  <c r="F63"/>
  <c r="F64"/>
  <c r="I63"/>
  <c r="I64"/>
  <c r="K63"/>
  <c r="K64"/>
  <c r="M63"/>
  <c r="M64"/>
  <c r="O65"/>
  <c r="O63"/>
  <c r="O64"/>
  <c r="G64"/>
  <c r="G63"/>
  <c r="E63"/>
  <c r="E64"/>
  <c r="H63"/>
  <c r="H64"/>
  <c r="J63"/>
  <c r="J64"/>
  <c r="L63"/>
  <c r="L64"/>
  <c r="N63"/>
  <c r="N64"/>
  <c r="N65"/>
  <c r="M65" s="1"/>
  <c r="L65" s="1"/>
  <c r="K65" s="1"/>
  <c r="J65" s="1"/>
  <c r="I65" s="1"/>
  <c r="H65" s="1"/>
  <c r="G65" s="1"/>
  <c r="F65" s="1"/>
  <c r="E65"/>
  <c r="E128"/>
  <c r="E159"/>
  <c r="C30" i="18" l="1"/>
  <c r="N30" s="1"/>
  <c r="C28"/>
  <c r="N28" s="1"/>
  <c r="C29"/>
  <c r="N29" s="1"/>
  <c r="C31"/>
  <c r="N31" s="1"/>
  <c r="D65" i="13"/>
  <c r="D159"/>
</calcChain>
</file>

<file path=xl/sharedStrings.xml><?xml version="1.0" encoding="utf-8"?>
<sst xmlns="http://schemas.openxmlformats.org/spreadsheetml/2006/main" count="1579" uniqueCount="353">
  <si>
    <t>Меню: 1 день</t>
  </si>
  <si>
    <t>Меню: 2 день</t>
  </si>
  <si>
    <t>№ рецептуры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</si>
  <si>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</si>
  <si>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</si>
  <si>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</si>
  <si>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</si>
  <si>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</si>
  <si>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</si>
  <si>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</si>
  <si>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</si>
  <si>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</si>
  <si>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</si>
  <si>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</si>
  <si>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</si>
  <si>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</si>
  <si>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</si>
  <si>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Fe</t>
  </si>
  <si>
    <t>ЗАВТРАК</t>
  </si>
  <si>
    <t>ИТОГО В ЗАВТРАК</t>
  </si>
  <si>
    <t>ОБЕД</t>
  </si>
  <si>
    <t>ИТОГО В ОБЕД</t>
  </si>
  <si>
    <t>Меню: 3 день</t>
  </si>
  <si>
    <t>ВСЕГО ЗА 3-Й ДЕНЬ</t>
  </si>
  <si>
    <t>Меню: 4 день</t>
  </si>
  <si>
    <t>Меню: 5 день</t>
  </si>
  <si>
    <t>ВСЕГО ЗА 5-Й ДЕНЬ</t>
  </si>
  <si>
    <t>Меню: 6 день</t>
  </si>
  <si>
    <t>ВСЕГО ЗА 6-Й ДЕНЬ</t>
  </si>
  <si>
    <t>Меню: 7 день</t>
  </si>
  <si>
    <t>ВСЕГО ЗА 7-Й ДЕНЬ</t>
  </si>
  <si>
    <t>Меню: 8 день</t>
  </si>
  <si>
    <t>ВСЕГО ЗА 8-Й ДЕНЬ</t>
  </si>
  <si>
    <t>Меню: 9 день</t>
  </si>
  <si>
    <t>Меню: 10 день</t>
  </si>
  <si>
    <t>Меню: 11 день</t>
  </si>
  <si>
    <t>ВСЕГО ЗА 11-Й ДЕНЬ</t>
  </si>
  <si>
    <t>Меню: 12 день</t>
  </si>
  <si>
    <t>Приём пищи, наименование блюда</t>
  </si>
  <si>
    <t>ВСЕГО ЗА 1-Й ДЕНЬ</t>
  </si>
  <si>
    <t>Мg</t>
  </si>
  <si>
    <t xml:space="preserve"> 7-11</t>
  </si>
  <si>
    <t>ВСЕГО ЗА 2-Й ДЕНЬ</t>
  </si>
  <si>
    <t>ВСЕГО ЗА 4-Й ДЕНЬ</t>
  </si>
  <si>
    <t>ВСЕГО ЗА 9-Й ДЕНЬ</t>
  </si>
  <si>
    <t>ВСЕГО ЗА 10-Й ДЕНЬ</t>
  </si>
  <si>
    <t>ВСЕГО ЗА 12-Й ДЕНЬ</t>
  </si>
  <si>
    <t>ПОЛДНИК 20-25%</t>
  </si>
  <si>
    <t>ИТОГО в ПОЛДНИК 20-25%</t>
  </si>
  <si>
    <t xml:space="preserve"> </t>
  </si>
  <si>
    <t>ИТОГО В ПОЛДНИК 20-25%</t>
  </si>
  <si>
    <t>ПОЛДНИК 15%</t>
  </si>
  <si>
    <t>ИТОГО В ПОЛДНИК 15%</t>
  </si>
  <si>
    <t>12-18</t>
  </si>
  <si>
    <t xml:space="preserve"> 12-18</t>
  </si>
  <si>
    <t>ВСЕГО ЗА 1-Й ДЕНЬ полдник 20-25%</t>
  </si>
  <si>
    <t>ВСЕГО ЗА 1-Й ДЕНЬ полдник 15%</t>
  </si>
  <si>
    <t>ВСЕГО ЗА 3-Й ДЕНЬ полдник 20-25%</t>
  </si>
  <si>
    <t>ВСЕГО ЗА 3-Й ДЕНЬ полдник 15%</t>
  </si>
  <si>
    <t>ВСЕГО ЗА 4-Й ДЕНЬ полдник 20-25%</t>
  </si>
  <si>
    <t>ВСЕГО ЗА 4-Й ДЕНЬ полдник 15%</t>
  </si>
  <si>
    <t>ВСЕГО ЗА 5-Й ДЕНЬ полдник 20-25%</t>
  </si>
  <si>
    <t>ВСЕГО ЗА 5-Й ДЕНЬ полдник 15%</t>
  </si>
  <si>
    <t>ВСЕГО ЗА 6-Й ДЕНЬ полдник 20-25%</t>
  </si>
  <si>
    <t>ВСЕГО ЗА 6-Й ДЕНЬ полдник 15%</t>
  </si>
  <si>
    <t>ВСЕГО ЗА 7-Й ДЕНЬ полдник 20-25%</t>
  </si>
  <si>
    <t>ВСЕГО ЗА 7-Й ДЕНЬ полдник 15%</t>
  </si>
  <si>
    <t>ВСЕГО ЗА 8-Й ДЕНЬ полдник 20-25%</t>
  </si>
  <si>
    <t>ВСЕГО ЗА 8-Й ДЕНЬ полдник 15%</t>
  </si>
  <si>
    <t>ВСЕГО ЗА 9-Й ДЕНЬ полдник 20-25%</t>
  </si>
  <si>
    <t>ВСЕГО ЗА 9-Й ДЕНЬ полдник 15%</t>
  </si>
  <si>
    <t>ВСЕГО ЗА 10-Й ДЕНЬ полдник 20-25%</t>
  </si>
  <si>
    <t>ВСЕГО ЗА 10-Й ДЕНЬ полдник 15%</t>
  </si>
  <si>
    <t>ВСЕГО ЗА 11-Й ДЕНЬ полдник 20-25%</t>
  </si>
  <si>
    <t>ВСЕГО ЗА 11-Й ДЕНЬ полдник 15%</t>
  </si>
  <si>
    <t>ВСЕГО ЗА 12-Й ДЕНЬ полдник 20-25%</t>
  </si>
  <si>
    <t>ВСЕГО ЗА 12-Й ДЕНЬ полдник 15%</t>
  </si>
  <si>
    <t>ВСЕГО ЗА 2-Й ДЕНЬ полдник 20-25%</t>
  </si>
  <si>
    <t>ВСЕГО ЗА 2-Й ДЕНЬ полдник 15%</t>
  </si>
  <si>
    <t>Рис отварной</t>
  </si>
  <si>
    <t>Хлеб ржаной</t>
  </si>
  <si>
    <t>Салат из свеклы с сыром и чесноком</t>
  </si>
  <si>
    <t>Икра морковная</t>
  </si>
  <si>
    <t>Рагу из индейки</t>
  </si>
  <si>
    <t>Картофельное пюре</t>
  </si>
  <si>
    <t>Суп картофельный с макаронными изделиями</t>
  </si>
  <si>
    <t>Икра кабачковая</t>
  </si>
  <si>
    <t>Икра свекольная</t>
  </si>
  <si>
    <t>Картофель отварной</t>
  </si>
  <si>
    <t>Каша ячневая вязкая</t>
  </si>
  <si>
    <t>Макаронные изделия отварные с сыром</t>
  </si>
  <si>
    <t>Чай с сахаром</t>
  </si>
  <si>
    <t>Плоды свежие (груша)</t>
  </si>
  <si>
    <t>Каша гречневая рассыпчатая</t>
  </si>
  <si>
    <t>10.1.1скур</t>
  </si>
  <si>
    <t>Горошек зеленый</t>
  </si>
  <si>
    <t>Омлет натуральный</t>
  </si>
  <si>
    <t>Хлеб пшеничный</t>
  </si>
  <si>
    <t>Плоды свежие (банан)</t>
  </si>
  <si>
    <t>6.7.3скур</t>
  </si>
  <si>
    <t>Огурцы соленые</t>
  </si>
  <si>
    <t>Компот из плодов или ягод сушеных (изюм)</t>
  </si>
  <si>
    <t>Плоды свежие (киви)</t>
  </si>
  <si>
    <t>10.3.6скур</t>
  </si>
  <si>
    <t xml:space="preserve">Икра баклажанная </t>
  </si>
  <si>
    <t>Сок фруктовый (мультифрукт)</t>
  </si>
  <si>
    <t>Запеканка из творога с соусом шоколадным</t>
  </si>
  <si>
    <t>Чай с лимоном</t>
  </si>
  <si>
    <t>Щи из свежей капусты  (без картофеля)</t>
  </si>
  <si>
    <t>Компот из смеси сухофруктов</t>
  </si>
  <si>
    <t>Оладьи с клубничным джемом</t>
  </si>
  <si>
    <t>Плоды свежие (яблоко)</t>
  </si>
  <si>
    <t>ТТК№41</t>
  </si>
  <si>
    <t>Чай с молоком</t>
  </si>
  <si>
    <t>50/150</t>
  </si>
  <si>
    <t>Суп картофельный с фасолью</t>
  </si>
  <si>
    <t>10.3.7скур</t>
  </si>
  <si>
    <t>ТТК № 27</t>
  </si>
  <si>
    <t>Напиток из шиповника</t>
  </si>
  <si>
    <t>Какао с молоком сгущенным</t>
  </si>
  <si>
    <t>Плоды свежие (апельсин)</t>
  </si>
  <si>
    <t>Рассольник ленинградский</t>
  </si>
  <si>
    <t>Каша из хлопьев овсяных "Геркулес" вязкая</t>
  </si>
  <si>
    <t>Кофейный напиток с молоком</t>
  </si>
  <si>
    <t>Кисель из свежих ягод (черная смородина)</t>
  </si>
  <si>
    <t>Картофельная запеканка с мясом</t>
  </si>
  <si>
    <t>ТТК №9</t>
  </si>
  <si>
    <t>Тефтели мясные в соусе сметанно-томатом</t>
  </si>
  <si>
    <t>Масло сливочное</t>
  </si>
  <si>
    <t>10.1.3Скур</t>
  </si>
  <si>
    <t>Кукуруза конс.</t>
  </si>
  <si>
    <t>Котлета куриная с сыром, соус сметанный</t>
  </si>
  <si>
    <t>70/50</t>
  </si>
  <si>
    <t>Макаронные изделия отварные</t>
  </si>
  <si>
    <t>Шницель мясной с соусом сметанным</t>
  </si>
  <si>
    <t>Тефтели из рыбы (т.п.), соус томатный</t>
  </si>
  <si>
    <t xml:space="preserve">Компот из смородины черной </t>
  </si>
  <si>
    <t>Картофель отварной с луком</t>
  </si>
  <si>
    <t>Компот из плодов или ягод сушёных (изюм)</t>
  </si>
  <si>
    <t>Суп картофельный с фрикадельками</t>
  </si>
  <si>
    <t>200/20</t>
  </si>
  <si>
    <t>Компот из плодов или ягод сушёных (курага)</t>
  </si>
  <si>
    <t>Какао с молоком</t>
  </si>
  <si>
    <t>Жаркое по-домашнему со свининой</t>
  </si>
  <si>
    <t>Сок фруктовый (яблоко)</t>
  </si>
  <si>
    <t>Свекольник (без капусты) со сметаной</t>
  </si>
  <si>
    <t>Кисель из яблок сушеных</t>
  </si>
  <si>
    <t>Плоды свежие (мандарин)</t>
  </si>
  <si>
    <t>Капуста свежая тушеная</t>
  </si>
  <si>
    <t>Компот из плодов или ягод сушеных (чернослив)</t>
  </si>
  <si>
    <t>Салат из белокачанной капусты с морковью</t>
  </si>
  <si>
    <t>ТТК № 28</t>
  </si>
  <si>
    <t>Рыба тушеная в томате с овощами</t>
  </si>
  <si>
    <t>70/70</t>
  </si>
  <si>
    <t>Пудинг творожный запечёный с йогуртом</t>
  </si>
  <si>
    <t>30/150</t>
  </si>
  <si>
    <t>170/30</t>
  </si>
  <si>
    <t>160/30</t>
  </si>
  <si>
    <t>150 / 20</t>
  </si>
  <si>
    <t>Плов из индейки</t>
  </si>
  <si>
    <t>Печень говяжья " по-строгановски"</t>
  </si>
  <si>
    <t>ТТК №15</t>
  </si>
  <si>
    <t>10.10.12скур</t>
  </si>
  <si>
    <t>Джем из абрикосов</t>
  </si>
  <si>
    <t>Каша молочная кукурузная жидкая</t>
  </si>
  <si>
    <t>170/20/20</t>
  </si>
  <si>
    <t>Котлета рыбная соус сметанный</t>
  </si>
  <si>
    <t>Тефтели из оленины соус сметанный</t>
  </si>
  <si>
    <t>пром.произ-во 4.1.50Скур</t>
  </si>
  <si>
    <t>Кефир</t>
  </si>
  <si>
    <t>Простокваша</t>
  </si>
  <si>
    <t>Ряженка</t>
  </si>
  <si>
    <t>пром.произв./ 4.1.48скур</t>
  </si>
  <si>
    <t>Ацидофилин</t>
  </si>
  <si>
    <t>Ватрушка с повидлом</t>
  </si>
  <si>
    <t>Творожники песочные</t>
  </si>
  <si>
    <t>Пирожок печеный с капустой</t>
  </si>
  <si>
    <t>Гребешок из дрож.теста</t>
  </si>
  <si>
    <t>Ватрушка с творогом</t>
  </si>
  <si>
    <t>Пирожок печеный с вишней</t>
  </si>
  <si>
    <t>Рожок песочный с маком</t>
  </si>
  <si>
    <t>Пирожок печеный с картофелем</t>
  </si>
  <si>
    <t>Пирожок печеный с рисом и яйцом</t>
  </si>
  <si>
    <t>Пирожок печеный с яблоками</t>
  </si>
  <si>
    <t>200/30</t>
  </si>
  <si>
    <t>230/20</t>
  </si>
  <si>
    <t>Пудинг творожный запечённый с йогуртом</t>
  </si>
  <si>
    <t>Салат из белокочанной капусты с морковью</t>
  </si>
  <si>
    <t>Куриный бульон с яйцом и гренками</t>
  </si>
  <si>
    <t>Тефтели мясные в соусе сметанно-томатном</t>
  </si>
  <si>
    <t>Сырники из творога запечённые</t>
  </si>
  <si>
    <t>Суп картофельный с горохом</t>
  </si>
  <si>
    <t>Компот из смеси ягод</t>
  </si>
  <si>
    <t>200/40/20</t>
  </si>
  <si>
    <t>Салат из редьки с маслом</t>
  </si>
  <si>
    <t>ДНИ ПРИМЕРНОГО МЕНЮ (завтрак дети от 7 до 11 лет)</t>
  </si>
  <si>
    <t>Среднее значение</t>
  </si>
  <si>
    <t>белки</t>
  </si>
  <si>
    <t>жиры</t>
  </si>
  <si>
    <t>углеводы</t>
  </si>
  <si>
    <t>калорийность</t>
  </si>
  <si>
    <t>ДНИ ПРИМЕРНОГО МЕНЮ (обед дети от 7 до 11 лет)</t>
  </si>
  <si>
    <t>ДНИ ПРИМЕРНОГО МЕНЮ (полдник 25% дети от 7 до 11 лет)</t>
  </si>
  <si>
    <t>ДНИ ПРИМЕРНОГО МЕНЮ (полдник 15% дети от 7 до 11 лет)</t>
  </si>
  <si>
    <t>ДНИ ПРИМЕРНОГО МЕНЮ (завтрак дети старше 11 лет)</t>
  </si>
  <si>
    <t>ДНИ ПРИМЕРНОГО МЕНЮ (обед  дети старше 11 лет)</t>
  </si>
  <si>
    <t>ДНИ ПРИМЕРНОГО МЕНЮ (полдник 25%  дети старше 11 лет)</t>
  </si>
  <si>
    <t>ДНИ ПРИМЕРНОГО МЕНЮ (полдник 15% дети старше 11 лет)</t>
  </si>
  <si>
    <t>0.70</t>
  </si>
  <si>
    <t>ТТК №20</t>
  </si>
  <si>
    <t>ТТК №136</t>
  </si>
  <si>
    <t>ТТК №141</t>
  </si>
  <si>
    <t>ТТК №145</t>
  </si>
  <si>
    <t>ТТК №151</t>
  </si>
  <si>
    <t>ТТК №155</t>
  </si>
  <si>
    <t>ТТК №156</t>
  </si>
  <si>
    <t>ТТК №158</t>
  </si>
  <si>
    <t>ТТК №170</t>
  </si>
  <si>
    <t>ТТК №135</t>
  </si>
  <si>
    <t>ТТК №137</t>
  </si>
  <si>
    <t>ТТК №150</t>
  </si>
  <si>
    <t>ТТК №138</t>
  </si>
  <si>
    <t>ТТК №157</t>
  </si>
  <si>
    <t>ТТК №169</t>
  </si>
  <si>
    <t>ТТК №173</t>
  </si>
  <si>
    <r>
      <t>Картофель отварной с</t>
    </r>
    <r>
      <rPr>
        <sz val="12"/>
        <rFont val="Times New Roman"/>
        <family val="1"/>
        <charset val="204"/>
      </rPr>
      <t xml:space="preserve"> луком</t>
    </r>
  </si>
  <si>
    <t>ТТК №174</t>
  </si>
  <si>
    <t>ТТК №175</t>
  </si>
  <si>
    <t>Оладьи из печени по-кунцевски</t>
  </si>
  <si>
    <t>ТТК №177</t>
  </si>
  <si>
    <t>Каша жидкая молочная из гречневой крупы</t>
  </si>
  <si>
    <t>ТТК №180</t>
  </si>
  <si>
    <t>ТТК №181</t>
  </si>
  <si>
    <t>Голубцы ленивые с соусом сметанным</t>
  </si>
  <si>
    <t>ТТК № 13</t>
  </si>
  <si>
    <t>ТТК №194</t>
  </si>
  <si>
    <t>ТТК №11</t>
  </si>
  <si>
    <t>ТТК №8</t>
  </si>
  <si>
    <t>Бутерброд с варено-копченой колбасой</t>
  </si>
  <si>
    <t>30/120</t>
  </si>
  <si>
    <t>Бутерброд с сыром и маслом</t>
  </si>
  <si>
    <t>220/30</t>
  </si>
  <si>
    <t>190/30</t>
  </si>
  <si>
    <t xml:space="preserve">Йогурт фруктово-ягодный </t>
  </si>
  <si>
    <t>ТТК №13</t>
  </si>
  <si>
    <t>ТТК №10</t>
  </si>
  <si>
    <t>108 УРЦП, Пермь 2013</t>
  </si>
  <si>
    <t>493 УРЦП, Пермь 2013</t>
  </si>
  <si>
    <t>518 УРЦП, Пермь 2013</t>
  </si>
  <si>
    <t>109 УРЦП, Пермь 2013</t>
  </si>
  <si>
    <t>112 УРЦП, Пермь 2013</t>
  </si>
  <si>
    <t>505 УРЦП, Пермь 2013</t>
  </si>
  <si>
    <t>494 УРЦП, Пермь 2013</t>
  </si>
  <si>
    <t>508 УРЦП, Пермь 2013</t>
  </si>
  <si>
    <t>119 УРЦП, Пермь 2013</t>
  </si>
  <si>
    <t>512 УРЦП, Пермь 2013</t>
  </si>
  <si>
    <t>499 УРЦП, Пермь 2013</t>
  </si>
  <si>
    <t>511УРЦП, Пермь 2013</t>
  </si>
  <si>
    <t>501 УРЦП, Пермь 2013</t>
  </si>
  <si>
    <t>414 УРЦП, Пермь 2013</t>
  </si>
  <si>
    <t>37 УРЦП, Пермь 2018</t>
  </si>
  <si>
    <t>519 УРЦП, Пермь 2013</t>
  </si>
  <si>
    <t>3 УРЦП, Пермь 2013</t>
  </si>
  <si>
    <t>506 УРЦП, Пермь 2013</t>
  </si>
  <si>
    <t>496 УРЦП, Пермь 2013</t>
  </si>
  <si>
    <t>56 УРЦП, Пермь 2013</t>
  </si>
  <si>
    <t>516 УРЦП, Пермь 2013</t>
  </si>
  <si>
    <t>105 УРЦП, Пермь 2013</t>
  </si>
  <si>
    <t>414УРЦП, Пермь 2013</t>
  </si>
  <si>
    <t>496/1 УРЦП, Пермь 2013</t>
  </si>
  <si>
    <t>ТТК №5</t>
  </si>
  <si>
    <t>511 УРЦП, Пермь 2013</t>
  </si>
  <si>
    <t>108  УРЦП, Пермь 2013</t>
  </si>
  <si>
    <t>Булочка Дорожная</t>
  </si>
  <si>
    <t>Сочни с вишней</t>
  </si>
  <si>
    <t>565 УРЦП, Пермь 2013</t>
  </si>
  <si>
    <t>543 УРЦП, Пермь 2013</t>
  </si>
  <si>
    <t>541 УРЦП, Пермь 2013</t>
  </si>
  <si>
    <t>577 УРЦП, Пермь 2013</t>
  </si>
  <si>
    <t>540 УРЦП, Пермь 2013</t>
  </si>
  <si>
    <t>573 УРЦП, Пермь 2013</t>
  </si>
  <si>
    <t>53 СРКМВКИ, Мурманск 1988.</t>
  </si>
  <si>
    <t>572, СР и Б для ПОП, Москва 1973г.</t>
  </si>
  <si>
    <t>Пудинг рисовый со сгущенным молоком</t>
  </si>
  <si>
    <t>109 шк</t>
  </si>
  <si>
    <t>130/70</t>
  </si>
  <si>
    <t>180/70</t>
  </si>
  <si>
    <t>Плоды свежие (виноград)</t>
  </si>
  <si>
    <t>ТТК № 134</t>
  </si>
  <si>
    <t>ТТК № 201</t>
  </si>
  <si>
    <t>ТТК № 203</t>
  </si>
  <si>
    <t>ТТК № 205</t>
  </si>
  <si>
    <t>ТТК №187</t>
  </si>
  <si>
    <t>ТТК № 209</t>
  </si>
  <si>
    <t>ТТК № 211</t>
  </si>
  <si>
    <t>ТТК № 213</t>
  </si>
  <si>
    <t>ТТК № 188</t>
  </si>
  <si>
    <t>ТТК № 214</t>
  </si>
  <si>
    <t>ТТК № 216</t>
  </si>
  <si>
    <t>ТТК № 162</t>
  </si>
  <si>
    <t>ТТК № 218</t>
  </si>
  <si>
    <t>ТТК № 220</t>
  </si>
  <si>
    <t>ТТК № 225</t>
  </si>
  <si>
    <t>ТТК № 227</t>
  </si>
  <si>
    <t>ТТК № 230</t>
  </si>
  <si>
    <t>ТТК № 231</t>
  </si>
  <si>
    <t>ТТК № 233</t>
  </si>
  <si>
    <t>ТТК № 187</t>
  </si>
  <si>
    <t>ТТК № 235</t>
  </si>
  <si>
    <t>ТТК № 238</t>
  </si>
  <si>
    <t>ТТК № 241</t>
  </si>
  <si>
    <t>ТТК № 243</t>
  </si>
  <si>
    <t>ТТК № 200</t>
  </si>
  <si>
    <t>ТТК № 202</t>
  </si>
  <si>
    <t>ТТК № 204</t>
  </si>
  <si>
    <t>ТТК № 206</t>
  </si>
  <si>
    <t>ТТК № 207</t>
  </si>
  <si>
    <t>ТТК № 208</t>
  </si>
  <si>
    <t>ТТК № 210</t>
  </si>
  <si>
    <t>ТТК № 212</t>
  </si>
  <si>
    <t>ТТК № 215</t>
  </si>
  <si>
    <t>ТТК № 217</t>
  </si>
  <si>
    <t>ТТК № 164</t>
  </si>
  <si>
    <t>ТТК № 219</t>
  </si>
  <si>
    <t>ТТК  № 134</t>
  </si>
  <si>
    <t>ТТК № 221</t>
  </si>
  <si>
    <t>ТТК № 222</t>
  </si>
  <si>
    <t>ТТК № 226</t>
  </si>
  <si>
    <t>ТТК № 228</t>
  </si>
  <si>
    <t>ТТК № 229</t>
  </si>
  <si>
    <t>ТТК № 232</t>
  </si>
  <si>
    <t>ТТК № 234</t>
  </si>
  <si>
    <t>ТТК № 236</t>
  </si>
  <si>
    <t>ТТК № 239</t>
  </si>
  <si>
    <t>ТТК № 240</t>
  </si>
  <si>
    <t>ТТК № 242</t>
  </si>
  <si>
    <t>ТТК № 244</t>
  </si>
  <si>
    <t>Бутерброд с маслом  и джемом</t>
  </si>
  <si>
    <t>Бутерброд с маслом и джемом</t>
  </si>
  <si>
    <t>ТТК № 290</t>
  </si>
  <si>
    <t>Картофельное пюре с укропом</t>
  </si>
  <si>
    <t>ТТК №275</t>
  </si>
  <si>
    <t>Гуляш из оленины</t>
  </si>
  <si>
    <t>ТТК № 291</t>
  </si>
  <si>
    <t>ТТК № 277</t>
  </si>
  <si>
    <t xml:space="preserve">Морс из брусники замороженой </t>
  </si>
  <si>
    <t>ТТК №132</t>
  </si>
  <si>
    <t>Гуляш из говядины</t>
  </si>
  <si>
    <t>Булгур рассыпчатый</t>
  </si>
  <si>
    <t>ТТК №295</t>
  </si>
  <si>
    <t>ТТК №296</t>
  </si>
  <si>
    <t xml:space="preserve">Продукт кисломолоч.сладкий "Снежок" </t>
  </si>
  <si>
    <t>Продукт кисломолоч.сладкий "Снежок"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</si>
</sst>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1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85">
    <xf numFmtId="0" fontId="0" fillId="0" borderId="0" xfId="0"/>
    <xf numFmtId="0" fontId="0" fillId="0" borderId="20" xfId="0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0" applyFont="1" applyFill="1"/>
    <xf numFmtId="16" fontId="5" fillId="3" borderId="0" xfId="0" applyNumberFormat="1" applyFont="1" applyFill="1"/>
    <xf numFmtId="0" fontId="3" fillId="3" borderId="0" xfId="0" applyFont="1" applyFill="1"/>
    <xf numFmtId="2" fontId="6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2" fontId="8" fillId="3" borderId="4" xfId="0" applyNumberFormat="1" applyFont="1" applyFill="1" applyBorder="1" applyAlignment="1">
      <alignment vertical="top" wrapText="1"/>
    </xf>
    <xf numFmtId="2" fontId="8" fillId="3" borderId="6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2" fontId="3" fillId="3" borderId="16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8" fillId="3" borderId="4" xfId="0" applyNumberFormat="1" applyFont="1" applyFill="1" applyBorder="1" applyAlignment="1">
      <alignment horizontal="center" vertical="top" wrapText="1"/>
    </xf>
    <xf numFmtId="2" fontId="8" fillId="3" borderId="6" xfId="0" applyNumberFormat="1" applyFont="1" applyFill="1" applyBorder="1" applyAlignment="1">
      <alignment horizontal="center" vertical="top" wrapText="1"/>
    </xf>
    <xf numFmtId="0" fontId="3" fillId="3" borderId="39" xfId="2" applyFont="1" applyFill="1" applyBorder="1" applyAlignment="1">
      <alignment vertical="top" wrapText="1"/>
    </xf>
    <xf numFmtId="0" fontId="3" fillId="3" borderId="37" xfId="2" applyFont="1" applyFill="1" applyBorder="1" applyAlignment="1">
      <alignment vertical="top" wrapText="1"/>
    </xf>
    <xf numFmtId="0" fontId="3" fillId="3" borderId="37" xfId="2" applyFont="1" applyFill="1" applyBorder="1" applyAlignment="1">
      <alignment horizontal="center" vertical="top" wrapText="1"/>
    </xf>
    <xf numFmtId="2" fontId="3" fillId="3" borderId="37" xfId="2" applyNumberFormat="1" applyFont="1" applyFill="1" applyBorder="1" applyAlignment="1">
      <alignment horizontal="center" vertical="top" wrapText="1"/>
    </xf>
    <xf numFmtId="2" fontId="3" fillId="3" borderId="40" xfId="2" applyNumberFormat="1" applyFont="1" applyFill="1" applyBorder="1" applyAlignment="1">
      <alignment horizontal="center" vertical="top" wrapText="1"/>
    </xf>
    <xf numFmtId="2" fontId="3" fillId="3" borderId="1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2" fontId="6" fillId="3" borderId="17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top" wrapText="1"/>
    </xf>
    <xf numFmtId="2" fontId="8" fillId="3" borderId="25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2" fontId="3" fillId="3" borderId="59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center"/>
    </xf>
    <xf numFmtId="0" fontId="3" fillId="3" borderId="25" xfId="0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 wrapText="1"/>
    </xf>
    <xf numFmtId="2" fontId="2" fillId="3" borderId="10" xfId="0" applyNumberFormat="1" applyFont="1" applyFill="1" applyBorder="1" applyAlignment="1">
      <alignment horizontal="center" vertical="top" wrapText="1"/>
    </xf>
    <xf numFmtId="2" fontId="2" fillId="3" borderId="30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10" fillId="3" borderId="0" xfId="0" applyFont="1" applyFill="1"/>
    <xf numFmtId="0" fontId="7" fillId="3" borderId="0" xfId="0" applyFont="1" applyFill="1"/>
    <xf numFmtId="2" fontId="7" fillId="3" borderId="0" xfId="0" applyNumberFormat="1" applyFont="1" applyFill="1"/>
    <xf numFmtId="16" fontId="7" fillId="3" borderId="0" xfId="0" applyNumberFormat="1" applyFont="1" applyFill="1"/>
    <xf numFmtId="0" fontId="8" fillId="3" borderId="0" xfId="0" applyFont="1" applyFill="1"/>
    <xf numFmtId="2" fontId="8" fillId="3" borderId="18" xfId="0" applyNumberFormat="1" applyFont="1" applyFill="1" applyBorder="1" applyAlignment="1">
      <alignment vertical="top" wrapText="1"/>
    </xf>
    <xf numFmtId="0" fontId="3" fillId="3" borderId="1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2" fontId="3" fillId="3" borderId="1" xfId="2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2" fontId="6" fillId="3" borderId="5" xfId="0" applyNumberFormat="1" applyFont="1" applyFill="1" applyBorder="1" applyAlignment="1">
      <alignment horizontal="center" vertical="top" wrapText="1"/>
    </xf>
    <xf numFmtId="0" fontId="3" fillId="3" borderId="37" xfId="2" applyFont="1" applyFill="1" applyBorder="1" applyAlignment="1">
      <alignment vertical="center" wrapText="1"/>
    </xf>
    <xf numFmtId="0" fontId="3" fillId="3" borderId="37" xfId="2" applyFont="1" applyFill="1" applyBorder="1" applyAlignment="1">
      <alignment horizontal="center" vertical="center" wrapText="1"/>
    </xf>
    <xf numFmtId="2" fontId="3" fillId="3" borderId="37" xfId="2" applyNumberFormat="1" applyFont="1" applyFill="1" applyBorder="1" applyAlignment="1">
      <alignment horizontal="center" vertical="center" wrapText="1"/>
    </xf>
    <xf numFmtId="2" fontId="3" fillId="3" borderId="40" xfId="2" applyNumberFormat="1" applyFont="1" applyFill="1" applyBorder="1" applyAlignment="1">
      <alignment horizontal="center" vertical="center" wrapText="1"/>
    </xf>
    <xf numFmtId="0" fontId="8" fillId="3" borderId="37" xfId="2" applyFont="1" applyFill="1" applyBorder="1" applyAlignment="1">
      <alignment vertical="top" wrapText="1"/>
    </xf>
    <xf numFmtId="2" fontId="8" fillId="3" borderId="37" xfId="2" applyNumberFormat="1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13" fillId="3" borderId="0" xfId="0" applyFont="1" applyFill="1"/>
    <xf numFmtId="0" fontId="8" fillId="3" borderId="25" xfId="0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center" vertical="top" wrapText="1"/>
    </xf>
    <xf numFmtId="2" fontId="6" fillId="3" borderId="13" xfId="0" applyNumberFormat="1" applyFont="1" applyFill="1" applyBorder="1" applyAlignment="1">
      <alignment horizontal="center" vertical="top" wrapText="1"/>
    </xf>
    <xf numFmtId="2" fontId="6" fillId="3" borderId="50" xfId="0" applyNumberFormat="1" applyFont="1" applyFill="1" applyBorder="1" applyAlignment="1">
      <alignment horizontal="center" vertical="top" wrapText="1"/>
    </xf>
    <xf numFmtId="2" fontId="8" fillId="3" borderId="15" xfId="0" applyNumberFormat="1" applyFont="1" applyFill="1" applyBorder="1" applyAlignment="1">
      <alignment horizontal="center" vertical="top" wrapText="1"/>
    </xf>
    <xf numFmtId="0" fontId="8" fillId="3" borderId="36" xfId="1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2" fontId="8" fillId="3" borderId="14" xfId="0" applyNumberFormat="1" applyFont="1" applyFill="1" applyBorder="1" applyAlignment="1">
      <alignment horizontal="center" vertical="top" wrapText="1"/>
    </xf>
    <xf numFmtId="2" fontId="8" fillId="3" borderId="19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2" fontId="8" fillId="3" borderId="9" xfId="0" applyNumberFormat="1" applyFont="1" applyFill="1" applyBorder="1" applyAlignment="1">
      <alignment horizontal="center" vertical="top" wrapText="1"/>
    </xf>
    <xf numFmtId="2" fontId="8" fillId="3" borderId="16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2" fontId="3" fillId="3" borderId="25" xfId="0" applyNumberFormat="1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vertical="top" wrapText="1"/>
    </xf>
    <xf numFmtId="2" fontId="2" fillId="3" borderId="1" xfId="2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2" fontId="6" fillId="3" borderId="6" xfId="0" applyNumberFormat="1" applyFont="1" applyFill="1" applyBorder="1" applyAlignment="1">
      <alignment horizontal="center" vertical="top" wrapText="1"/>
    </xf>
    <xf numFmtId="2" fontId="2" fillId="3" borderId="57" xfId="2" applyNumberFormat="1" applyFont="1" applyFill="1" applyBorder="1" applyAlignment="1">
      <alignment horizontal="center" vertical="top" wrapText="1"/>
    </xf>
    <xf numFmtId="2" fontId="2" fillId="3" borderId="58" xfId="2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0" fontId="8" fillId="3" borderId="55" xfId="0" applyFont="1" applyFill="1" applyBorder="1" applyAlignment="1">
      <alignment horizontal="center" vertical="top" wrapText="1"/>
    </xf>
    <xf numFmtId="2" fontId="6" fillId="3" borderId="55" xfId="0" applyNumberFormat="1" applyFont="1" applyFill="1" applyBorder="1" applyAlignment="1">
      <alignment horizontal="center" vertical="top" wrapText="1"/>
    </xf>
    <xf numFmtId="2" fontId="6" fillId="3" borderId="18" xfId="0" applyNumberFormat="1" applyFont="1" applyFill="1" applyBorder="1" applyAlignment="1">
      <alignment horizontal="center" vertical="top" wrapText="1"/>
    </xf>
    <xf numFmtId="0" fontId="3" fillId="3" borderId="38" xfId="2" applyFont="1" applyFill="1" applyBorder="1" applyAlignment="1">
      <alignment horizontal="center" vertical="top" wrapText="1"/>
    </xf>
    <xf numFmtId="2" fontId="3" fillId="3" borderId="38" xfId="2" applyNumberFormat="1" applyFont="1" applyFill="1" applyBorder="1" applyAlignment="1">
      <alignment horizontal="center" vertical="top" wrapText="1"/>
    </xf>
    <xf numFmtId="2" fontId="3" fillId="3" borderId="41" xfId="2" applyNumberFormat="1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vertical="top" wrapText="1"/>
    </xf>
    <xf numFmtId="0" fontId="17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1" xfId="2" applyFont="1" applyFill="1" applyBorder="1" applyAlignment="1">
      <alignment vertical="top" wrapText="1"/>
    </xf>
    <xf numFmtId="0" fontId="13" fillId="3" borderId="39" xfId="2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top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vertical="center" wrapText="1"/>
    </xf>
    <xf numFmtId="0" fontId="13" fillId="3" borderId="2" xfId="2" applyFont="1" applyFill="1" applyBorder="1" applyAlignment="1">
      <alignment vertical="top" wrapText="1"/>
    </xf>
    <xf numFmtId="0" fontId="13" fillId="3" borderId="39" xfId="2" applyFont="1" applyFill="1" applyBorder="1" applyAlignment="1">
      <alignment vertical="center" wrapText="1"/>
    </xf>
    <xf numFmtId="0" fontId="18" fillId="3" borderId="36" xfId="1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14" fontId="13" fillId="3" borderId="2" xfId="0" applyNumberFormat="1" applyFont="1" applyFill="1" applyBorder="1" applyAlignment="1">
      <alignment vertical="top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3" borderId="60" xfId="2" applyFont="1" applyFill="1" applyBorder="1" applyAlignment="1">
      <alignment vertical="top" wrapText="1"/>
    </xf>
    <xf numFmtId="0" fontId="3" fillId="3" borderId="61" xfId="2" applyFont="1" applyFill="1" applyBorder="1" applyAlignment="1">
      <alignment vertical="top" wrapText="1"/>
    </xf>
    <xf numFmtId="0" fontId="3" fillId="3" borderId="61" xfId="2" applyFont="1" applyFill="1" applyBorder="1" applyAlignment="1">
      <alignment horizontal="center" vertical="top" wrapText="1"/>
    </xf>
    <xf numFmtId="2" fontId="3" fillId="3" borderId="61" xfId="2" applyNumberFormat="1" applyFont="1" applyFill="1" applyBorder="1" applyAlignment="1">
      <alignment horizontal="center" vertical="top" wrapText="1"/>
    </xf>
    <xf numFmtId="2" fontId="3" fillId="3" borderId="62" xfId="2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6" fillId="3" borderId="1" xfId="2" applyFont="1" applyFill="1" applyBorder="1" applyAlignment="1">
      <alignment vertical="top" wrapText="1"/>
    </xf>
    <xf numFmtId="0" fontId="16" fillId="3" borderId="39" xfId="2" applyFont="1" applyFill="1" applyBorder="1" applyAlignment="1">
      <alignment vertical="top" wrapText="1"/>
    </xf>
    <xf numFmtId="0" fontId="17" fillId="3" borderId="2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center"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2" fontId="8" fillId="3" borderId="25" xfId="2" applyNumberFormat="1" applyFont="1" applyFill="1" applyBorder="1" applyAlignment="1">
      <alignment horizontal="center" vertical="center" wrapText="1"/>
    </xf>
    <xf numFmtId="2" fontId="11" fillId="3" borderId="1" xfId="2" applyNumberFormat="1" applyFont="1" applyFill="1" applyBorder="1" applyAlignment="1">
      <alignment horizontal="center" wrapText="1"/>
    </xf>
    <xf numFmtId="2" fontId="8" fillId="3" borderId="1" xfId="2" applyNumberFormat="1" applyFont="1" applyFill="1" applyBorder="1" applyAlignment="1">
      <alignment horizontal="center" wrapText="1"/>
    </xf>
    <xf numFmtId="0" fontId="16" fillId="3" borderId="2" xfId="2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6" fillId="3" borderId="39" xfId="2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top" wrapText="1"/>
    </xf>
    <xf numFmtId="0" fontId="8" fillId="3" borderId="37" xfId="1" applyFont="1" applyFill="1" applyBorder="1" applyAlignment="1">
      <alignment horizontal="center" vertical="top" wrapText="1"/>
    </xf>
    <xf numFmtId="2" fontId="8" fillId="3" borderId="37" xfId="1" applyNumberFormat="1" applyFont="1" applyFill="1" applyBorder="1" applyAlignment="1">
      <alignment horizontal="center" vertical="top" wrapText="1"/>
    </xf>
    <xf numFmtId="0" fontId="17" fillId="3" borderId="36" xfId="1" applyFont="1" applyFill="1" applyBorder="1" applyAlignment="1">
      <alignment vertical="top" wrapText="1"/>
    </xf>
    <xf numFmtId="0" fontId="16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top" wrapText="1"/>
    </xf>
    <xf numFmtId="2" fontId="3" fillId="3" borderId="1" xfId="1" applyNumberFormat="1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5" fillId="3" borderId="0" xfId="2" applyFont="1" applyFill="1"/>
    <xf numFmtId="0" fontId="4" fillId="3" borderId="0" xfId="2" applyFont="1" applyFill="1"/>
    <xf numFmtId="0" fontId="16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14" fontId="16" fillId="3" borderId="2" xfId="0" applyNumberFormat="1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top" wrapText="1"/>
    </xf>
    <xf numFmtId="0" fontId="16" fillId="3" borderId="0" xfId="0" applyFont="1" applyFill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2" fontId="3" fillId="3" borderId="64" xfId="0" applyNumberFormat="1" applyFont="1" applyFill="1" applyBorder="1" applyAlignment="1">
      <alignment horizontal="center" vertical="top" wrapText="1"/>
    </xf>
    <xf numFmtId="2" fontId="3" fillId="3" borderId="65" xfId="0" applyNumberFormat="1" applyFont="1" applyFill="1" applyBorder="1" applyAlignment="1">
      <alignment horizontal="center" vertical="top" wrapText="1"/>
    </xf>
    <xf numFmtId="2" fontId="6" fillId="3" borderId="66" xfId="0" applyNumberFormat="1" applyFont="1" applyFill="1" applyBorder="1" applyAlignment="1">
      <alignment horizontal="center" vertical="top" wrapText="1"/>
    </xf>
    <xf numFmtId="2" fontId="8" fillId="3" borderId="67" xfId="0" applyNumberFormat="1" applyFont="1" applyFill="1" applyBorder="1" applyAlignment="1">
      <alignment horizontal="center" vertical="top" wrapText="1"/>
    </xf>
    <xf numFmtId="2" fontId="3" fillId="3" borderId="68" xfId="2" applyNumberFormat="1" applyFont="1" applyFill="1" applyBorder="1" applyAlignment="1">
      <alignment horizontal="center" vertical="top" wrapText="1"/>
    </xf>
    <xf numFmtId="2" fontId="11" fillId="3" borderId="64" xfId="2" applyNumberFormat="1" applyFont="1" applyFill="1" applyBorder="1" applyAlignment="1">
      <alignment horizontal="center" wrapText="1"/>
    </xf>
    <xf numFmtId="2" fontId="2" fillId="3" borderId="64" xfId="0" applyNumberFormat="1" applyFont="1" applyFill="1" applyBorder="1" applyAlignment="1">
      <alignment horizontal="center" vertical="top" wrapText="1"/>
    </xf>
    <xf numFmtId="2" fontId="6" fillId="3" borderId="69" xfId="0" applyNumberFormat="1" applyFont="1" applyFill="1" applyBorder="1" applyAlignment="1">
      <alignment horizontal="center" vertical="top" wrapText="1"/>
    </xf>
    <xf numFmtId="2" fontId="8" fillId="3" borderId="64" xfId="0" applyNumberFormat="1" applyFont="1" applyFill="1" applyBorder="1" applyAlignment="1">
      <alignment horizontal="center" vertical="top" wrapText="1"/>
    </xf>
    <xf numFmtId="2" fontId="8" fillId="3" borderId="64" xfId="0" applyNumberFormat="1" applyFont="1" applyFill="1" applyBorder="1" applyAlignment="1">
      <alignment horizontal="center" vertical="center" wrapText="1"/>
    </xf>
    <xf numFmtId="2" fontId="3" fillId="3" borderId="70" xfId="0" applyNumberFormat="1" applyFont="1" applyFill="1" applyBorder="1" applyAlignment="1">
      <alignment horizontal="center" vertical="top" wrapText="1"/>
    </xf>
    <xf numFmtId="0" fontId="14" fillId="3" borderId="64" xfId="0" applyFont="1" applyFill="1" applyBorder="1" applyAlignment="1">
      <alignment horizontal="center" vertical="center" wrapText="1"/>
    </xf>
    <xf numFmtId="2" fontId="2" fillId="3" borderId="71" xfId="0" applyNumberFormat="1" applyFont="1" applyFill="1" applyBorder="1" applyAlignment="1">
      <alignment horizontal="center" vertical="top" wrapText="1"/>
    </xf>
    <xf numFmtId="2" fontId="2" fillId="3" borderId="72" xfId="0" applyNumberFormat="1" applyFont="1" applyFill="1" applyBorder="1" applyAlignment="1">
      <alignment horizontal="center" vertical="top" wrapText="1"/>
    </xf>
    <xf numFmtId="2" fontId="3" fillId="3" borderId="73" xfId="2" applyNumberFormat="1" applyFont="1" applyFill="1" applyBorder="1" applyAlignment="1">
      <alignment horizontal="center" vertical="top" wrapText="1"/>
    </xf>
    <xf numFmtId="2" fontId="8" fillId="3" borderId="67" xfId="0" applyNumberFormat="1" applyFont="1" applyFill="1" applyBorder="1" applyAlignment="1">
      <alignment vertical="top" wrapText="1"/>
    </xf>
    <xf numFmtId="2" fontId="6" fillId="3" borderId="79" xfId="0" applyNumberFormat="1" applyFont="1" applyFill="1" applyBorder="1" applyAlignment="1">
      <alignment horizontal="center" vertical="center" wrapText="1"/>
    </xf>
    <xf numFmtId="0" fontId="4" fillId="3" borderId="0" xfId="1" applyFill="1"/>
    <xf numFmtId="0" fontId="7" fillId="3" borderId="0" xfId="0" applyFont="1" applyFill="1" applyBorder="1"/>
    <xf numFmtId="0" fontId="4" fillId="3" borderId="0" xfId="1" applyFont="1" applyFill="1"/>
    <xf numFmtId="0" fontId="9" fillId="3" borderId="0" xfId="1" applyFont="1" applyFill="1"/>
    <xf numFmtId="0" fontId="12" fillId="3" borderId="0" xfId="2" applyFont="1" applyFill="1"/>
    <xf numFmtId="0" fontId="7" fillId="3" borderId="0" xfId="2" applyFont="1" applyFill="1"/>
    <xf numFmtId="49" fontId="7" fillId="3" borderId="0" xfId="2" applyNumberFormat="1" applyFont="1" applyFill="1"/>
    <xf numFmtId="0" fontId="5" fillId="3" borderId="0" xfId="2" applyFill="1"/>
    <xf numFmtId="0" fontId="3" fillId="3" borderId="0" xfId="2" applyFont="1" applyFill="1"/>
    <xf numFmtId="0" fontId="16" fillId="3" borderId="0" xfId="2" applyFont="1" applyFill="1"/>
    <xf numFmtId="2" fontId="2" fillId="3" borderId="5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vertical="top" wrapText="1"/>
    </xf>
    <xf numFmtId="2" fontId="3" fillId="3" borderId="4" xfId="2" applyNumberFormat="1" applyFont="1" applyFill="1" applyBorder="1" applyAlignment="1">
      <alignment vertical="top" wrapText="1"/>
    </xf>
    <xf numFmtId="2" fontId="3" fillId="3" borderId="18" xfId="2" applyNumberFormat="1" applyFont="1" applyFill="1" applyBorder="1" applyAlignment="1">
      <alignment vertical="top" wrapText="1"/>
    </xf>
    <xf numFmtId="2" fontId="2" fillId="3" borderId="3" xfId="2" applyNumberFormat="1" applyFont="1" applyFill="1" applyBorder="1" applyAlignment="1">
      <alignment horizontal="center" vertical="top" wrapText="1"/>
    </xf>
    <xf numFmtId="2" fontId="2" fillId="3" borderId="5" xfId="2" applyNumberFormat="1" applyFont="1" applyFill="1" applyBorder="1" applyAlignment="1">
      <alignment horizontal="center" vertical="top" wrapText="1"/>
    </xf>
    <xf numFmtId="2" fontId="3" fillId="3" borderId="4" xfId="2" applyNumberFormat="1" applyFont="1" applyFill="1" applyBorder="1" applyAlignment="1">
      <alignment horizontal="center" vertical="top" wrapText="1"/>
    </xf>
    <xf numFmtId="2" fontId="3" fillId="3" borderId="6" xfId="2" applyNumberFormat="1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2" fontId="2" fillId="3" borderId="7" xfId="2" applyNumberFormat="1" applyFont="1" applyFill="1" applyBorder="1" applyAlignment="1">
      <alignment horizontal="center" vertical="top" wrapText="1"/>
    </xf>
    <xf numFmtId="2" fontId="2" fillId="3" borderId="17" xfId="2" applyNumberFormat="1" applyFont="1" applyFill="1" applyBorder="1" applyAlignment="1">
      <alignment horizontal="center" vertical="top" wrapText="1"/>
    </xf>
    <xf numFmtId="2" fontId="3" fillId="3" borderId="14" xfId="2" applyNumberFormat="1" applyFont="1" applyFill="1" applyBorder="1" applyAlignment="1">
      <alignment horizontal="center" vertical="top" wrapText="1"/>
    </xf>
    <xf numFmtId="2" fontId="3" fillId="3" borderId="19" xfId="2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center"/>
    </xf>
    <xf numFmtId="2" fontId="2" fillId="3" borderId="10" xfId="2" applyNumberFormat="1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2" fontId="2" fillId="3" borderId="13" xfId="2" applyNumberFormat="1" applyFont="1" applyFill="1" applyBorder="1" applyAlignment="1">
      <alignment horizontal="center" vertical="top" wrapText="1"/>
    </xf>
    <xf numFmtId="0" fontId="1" fillId="3" borderId="0" xfId="2" applyFont="1" applyFill="1"/>
    <xf numFmtId="2" fontId="16" fillId="3" borderId="0" xfId="2" applyNumberFormat="1" applyFont="1" applyFill="1"/>
    <xf numFmtId="49" fontId="16" fillId="3" borderId="0" xfId="2" applyNumberFormat="1" applyFont="1" applyFill="1"/>
    <xf numFmtId="2" fontId="15" fillId="3" borderId="1" xfId="0" applyNumberFormat="1" applyFont="1" applyFill="1" applyBorder="1" applyAlignment="1">
      <alignment horizontal="center" vertical="center" wrapText="1"/>
    </xf>
    <xf numFmtId="16" fontId="16" fillId="3" borderId="0" xfId="2" applyNumberFormat="1" applyFont="1" applyFill="1"/>
    <xf numFmtId="2" fontId="3" fillId="3" borderId="6" xfId="2" applyNumberFormat="1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2" fillId="3" borderId="3" xfId="2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3" fillId="3" borderId="2" xfId="2" applyFont="1" applyFill="1" applyBorder="1" applyAlignment="1">
      <alignment vertical="top" wrapText="1"/>
    </xf>
    <xf numFmtId="2" fontId="3" fillId="3" borderId="15" xfId="2" applyNumberFormat="1" applyFont="1" applyFill="1" applyBorder="1" applyAlignment="1">
      <alignment horizontal="center" vertical="top" wrapText="1"/>
    </xf>
    <xf numFmtId="2" fontId="2" fillId="3" borderId="9" xfId="2" applyNumberFormat="1" applyFont="1" applyFill="1" applyBorder="1" applyAlignment="1">
      <alignment horizontal="center" vertical="top" wrapText="1"/>
    </xf>
    <xf numFmtId="2" fontId="2" fillId="3" borderId="14" xfId="2" applyNumberFormat="1" applyFont="1" applyFill="1" applyBorder="1" applyAlignment="1">
      <alignment horizontal="center" vertical="top" wrapText="1"/>
    </xf>
    <xf numFmtId="2" fontId="2" fillId="3" borderId="19" xfId="2" applyNumberFormat="1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2" fontId="6" fillId="3" borderId="78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2" fontId="2" fillId="3" borderId="3" xfId="2" applyNumberFormat="1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3" fillId="3" borderId="57" xfId="2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2" fontId="6" fillId="3" borderId="3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6" fillId="4" borderId="39" xfId="2" applyFont="1" applyFill="1" applyBorder="1" applyAlignment="1">
      <alignment vertical="center" wrapText="1"/>
    </xf>
    <xf numFmtId="0" fontId="3" fillId="4" borderId="37" xfId="2" applyFont="1" applyFill="1" applyBorder="1" applyAlignment="1">
      <alignment vertical="center" wrapText="1"/>
    </xf>
    <xf numFmtId="0" fontId="3" fillId="4" borderId="37" xfId="2" applyFont="1" applyFill="1" applyBorder="1" applyAlignment="1">
      <alignment horizontal="center" vertical="center" wrapText="1"/>
    </xf>
    <xf numFmtId="2" fontId="3" fillId="4" borderId="37" xfId="2" applyNumberFormat="1" applyFont="1" applyFill="1" applyBorder="1" applyAlignment="1">
      <alignment horizontal="center" vertical="center" wrapText="1"/>
    </xf>
    <xf numFmtId="2" fontId="3" fillId="4" borderId="40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top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0" fontId="3" fillId="3" borderId="37" xfId="1" applyFont="1" applyFill="1" applyBorder="1" applyAlignment="1">
      <alignment vertical="center" wrapText="1"/>
    </xf>
    <xf numFmtId="0" fontId="8" fillId="3" borderId="37" xfId="1" applyFont="1" applyFill="1" applyBorder="1" applyAlignment="1">
      <alignment horizontal="center" vertical="center" wrapText="1"/>
    </xf>
    <xf numFmtId="2" fontId="8" fillId="3" borderId="37" xfId="1" applyNumberFormat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2" fontId="6" fillId="3" borderId="1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2" fontId="6" fillId="3" borderId="75" xfId="0" applyNumberFormat="1" applyFont="1" applyFill="1" applyBorder="1" applyAlignment="1">
      <alignment horizontal="center" vertical="center" wrapText="1"/>
    </xf>
    <xf numFmtId="2" fontId="6" fillId="3" borderId="78" xfId="0" applyNumberFormat="1" applyFont="1" applyFill="1" applyBorder="1" applyAlignment="1">
      <alignment horizontal="center" vertical="center" wrapText="1"/>
    </xf>
    <xf numFmtId="2" fontId="6" fillId="3" borderId="76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top" wrapText="1"/>
    </xf>
    <xf numFmtId="0" fontId="3" fillId="3" borderId="43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9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6" fillId="3" borderId="74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top" wrapText="1"/>
    </xf>
    <xf numFmtId="0" fontId="0" fillId="3" borderId="54" xfId="0" applyFill="1" applyBorder="1" applyAlignment="1">
      <alignment horizontal="center" vertical="top" wrapText="1"/>
    </xf>
    <xf numFmtId="0" fontId="0" fillId="3" borderId="52" xfId="0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top" wrapText="1"/>
    </xf>
    <xf numFmtId="0" fontId="8" fillId="3" borderId="4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56" xfId="2" applyFont="1" applyFill="1" applyBorder="1" applyAlignment="1">
      <alignment horizontal="center" vertical="top" wrapText="1"/>
    </xf>
    <xf numFmtId="0" fontId="3" fillId="3" borderId="63" xfId="2" applyFont="1" applyFill="1" applyBorder="1" applyAlignment="1">
      <alignment horizontal="center" vertical="top" wrapText="1"/>
    </xf>
    <xf numFmtId="0" fontId="3" fillId="3" borderId="28" xfId="2" applyFont="1" applyFill="1" applyBorder="1" applyAlignment="1">
      <alignment horizontal="center" vertical="top" wrapText="1"/>
    </xf>
    <xf numFmtId="0" fontId="16" fillId="3" borderId="54" xfId="0" applyFont="1" applyFill="1" applyBorder="1" applyAlignment="1">
      <alignment horizontal="center" vertical="top" wrapText="1"/>
    </xf>
    <xf numFmtId="0" fontId="16" fillId="3" borderId="52" xfId="0" applyFont="1" applyFill="1" applyBorder="1" applyAlignment="1">
      <alignment horizontal="center" vertical="top" wrapText="1"/>
    </xf>
    <xf numFmtId="0" fontId="3" fillId="3" borderId="27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2" fillId="3" borderId="1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29" xfId="2" applyFont="1" applyFill="1" applyBorder="1" applyAlignment="1">
      <alignment horizontal="center" vertical="top" wrapText="1"/>
    </xf>
    <xf numFmtId="0" fontId="2" fillId="3" borderId="30" xfId="2" applyFont="1" applyFill="1" applyBorder="1" applyAlignment="1">
      <alignment horizontal="center" vertical="top" wrapText="1"/>
    </xf>
    <xf numFmtId="0" fontId="3" fillId="3" borderId="34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21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31" xfId="2" applyFont="1" applyFill="1" applyBorder="1" applyAlignment="1">
      <alignment horizontal="center" vertical="top" wrapText="1"/>
    </xf>
    <xf numFmtId="0" fontId="3" fillId="3" borderId="24" xfId="2" applyFont="1" applyFill="1" applyBorder="1" applyAlignment="1">
      <alignment horizontal="center" vertical="top" wrapText="1"/>
    </xf>
    <xf numFmtId="0" fontId="2" fillId="3" borderId="35" xfId="2" applyFont="1" applyFill="1" applyBorder="1" applyAlignment="1">
      <alignment horizontal="center" vertical="top" wrapText="1"/>
    </xf>
    <xf numFmtId="0" fontId="2" fillId="3" borderId="10" xfId="2" applyFont="1" applyFill="1" applyBorder="1" applyAlignment="1">
      <alignment horizontal="center" vertical="top" wrapText="1"/>
    </xf>
    <xf numFmtId="2" fontId="2" fillId="3" borderId="14" xfId="2" applyNumberFormat="1" applyFont="1" applyFill="1" applyBorder="1" applyAlignment="1">
      <alignment horizontal="center" vertical="center" wrapText="1"/>
    </xf>
    <xf numFmtId="2" fontId="2" fillId="3" borderId="19" xfId="2" applyNumberFormat="1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top" wrapText="1"/>
    </xf>
    <xf numFmtId="0" fontId="3" fillId="3" borderId="33" xfId="2" applyFont="1" applyFill="1" applyBorder="1" applyAlignment="1">
      <alignment horizontal="center" vertical="top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2" fontId="2" fillId="3" borderId="3" xfId="2" applyNumberFormat="1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16" fillId="3" borderId="53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top" wrapText="1"/>
    </xf>
    <xf numFmtId="0" fontId="3" fillId="3" borderId="42" xfId="2" applyFont="1" applyFill="1" applyBorder="1" applyAlignment="1">
      <alignment horizontal="center" vertical="top" wrapText="1"/>
    </xf>
    <xf numFmtId="0" fontId="3" fillId="3" borderId="43" xfId="2" applyFont="1" applyFill="1" applyBorder="1" applyAlignment="1">
      <alignment horizontal="center" vertical="top" wrapText="1"/>
    </xf>
    <xf numFmtId="0" fontId="2" fillId="3" borderId="51" xfId="2" applyFont="1" applyFill="1" applyBorder="1" applyAlignment="1">
      <alignment horizontal="center" vertical="top" wrapText="1"/>
    </xf>
    <xf numFmtId="0" fontId="2" fillId="3" borderId="52" xfId="2" applyFont="1" applyFill="1" applyBorder="1" applyAlignment="1">
      <alignment horizontal="center" vertical="top" wrapText="1"/>
    </xf>
    <xf numFmtId="0" fontId="3" fillId="3" borderId="26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2" fillId="3" borderId="31" xfId="2" applyFont="1" applyFill="1" applyBorder="1" applyAlignment="1">
      <alignment horizontal="center" vertical="top" wrapText="1"/>
    </xf>
    <xf numFmtId="0" fontId="2" fillId="3" borderId="24" xfId="2" applyFont="1" applyFill="1" applyBorder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loads\&#1052;&#1077;&#1085;&#1102;%20&#1089;&#1077;&#1085;&#1090;&#1103;&#1073;&#1088;&#1100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"/>
      <sheetName val="12-18"/>
      <sheetName val="Распред пищ. и эн."/>
    </sheetNames>
    <sheetDataSet>
      <sheetData sheetId="0">
        <row r="53">
          <cell r="L53">
            <v>10</v>
          </cell>
        </row>
        <row r="58">
          <cell r="L58">
            <v>35</v>
          </cell>
          <cell r="M58">
            <v>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6"/>
  <sheetViews>
    <sheetView topLeftCell="A373" zoomScale="70" zoomScaleNormal="70" zoomScaleSheetLayoutView="70" workbookViewId="0">
      <selection activeCell="B217" sqref="B217"/>
    </sheetView>
  </sheetViews>
  <sheetFormatPr defaultColWidth="9.140625" defaultRowHeight="12.75"/>
  <cols>
    <col min="1" max="1" width="23.5703125" style="20" customWidth="1"/>
    <col min="2" max="2" width="52.140625" style="20" customWidth="1"/>
    <col min="3" max="3" width="12.28515625" style="20" customWidth="1"/>
    <col min="4" max="5" width="10.5703125" style="20" customWidth="1"/>
    <col min="6" max="6" width="12.140625" style="20" customWidth="1"/>
    <col min="7" max="7" width="15.85546875" style="20" customWidth="1"/>
    <col min="8" max="8" width="8.28515625" style="20" customWidth="1"/>
    <col min="9" max="9" width="8.42578125" style="20" customWidth="1"/>
    <col min="10" max="10" width="9.140625" style="20" customWidth="1"/>
    <col min="11" max="11" width="8.140625" style="20" customWidth="1"/>
    <col min="12" max="12" width="9.28515625" style="20" customWidth="1"/>
    <col min="13" max="13" width="9.7109375" style="20" customWidth="1"/>
    <col min="14" max="14" width="8.28515625" style="20" customWidth="1"/>
    <col min="15" max="15" width="9.7109375" style="20" bestFit="1" customWidth="1"/>
    <col min="16" max="16384" width="9.140625" style="20"/>
  </cols>
  <sheetData>
    <row r="1" spans="1:15">
      <c r="O1" s="21" t="s">
        <v>41</v>
      </c>
    </row>
    <row r="2" spans="1:15" ht="16.5" customHeight="1" thickBot="1">
      <c r="A2" s="22" t="s">
        <v>0</v>
      </c>
    </row>
    <row r="3" spans="1:15" ht="16.5" customHeight="1">
      <c r="A3" s="315" t="s">
        <v>2</v>
      </c>
      <c r="B3" s="317" t="s">
        <v>38</v>
      </c>
      <c r="C3" s="317" t="s">
        <v>3</v>
      </c>
      <c r="D3" s="299" t="s">
        <v>4</v>
      </c>
      <c r="E3" s="299"/>
      <c r="F3" s="299"/>
      <c r="G3" s="299" t="s">
        <v>5</v>
      </c>
      <c r="H3" s="299" t="s">
        <v>6</v>
      </c>
      <c r="I3" s="299"/>
      <c r="J3" s="299"/>
      <c r="K3" s="299"/>
      <c r="L3" s="299" t="s">
        <v>7</v>
      </c>
      <c r="M3" s="299"/>
      <c r="N3" s="299"/>
      <c r="O3" s="301"/>
    </row>
    <row r="4" spans="1:15" ht="16.5" customHeight="1" thickBot="1">
      <c r="A4" s="316"/>
      <c r="B4" s="318"/>
      <c r="C4" s="318"/>
      <c r="D4" s="252" t="s">
        <v>8</v>
      </c>
      <c r="E4" s="252" t="s">
        <v>9</v>
      </c>
      <c r="F4" s="252" t="s">
        <v>10</v>
      </c>
      <c r="G4" s="300"/>
      <c r="H4" s="252" t="s">
        <v>11</v>
      </c>
      <c r="I4" s="252" t="s">
        <v>12</v>
      </c>
      <c r="J4" s="252" t="s">
        <v>13</v>
      </c>
      <c r="K4" s="252" t="s">
        <v>14</v>
      </c>
      <c r="L4" s="252" t="s">
        <v>15</v>
      </c>
      <c r="M4" s="252" t="s">
        <v>16</v>
      </c>
      <c r="N4" s="252" t="s">
        <v>40</v>
      </c>
      <c r="O4" s="205" t="s">
        <v>17</v>
      </c>
    </row>
    <row r="5" spans="1:15" ht="16.5" customHeight="1">
      <c r="A5" s="291" t="s">
        <v>18</v>
      </c>
      <c r="B5" s="292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4"/>
    </row>
    <row r="6" spans="1:15" s="152" customFormat="1" ht="15.75" customHeight="1">
      <c r="A6" s="131" t="s">
        <v>288</v>
      </c>
      <c r="B6" s="27" t="s">
        <v>96</v>
      </c>
      <c r="C6" s="28">
        <v>200</v>
      </c>
      <c r="D6" s="29">
        <v>16</v>
      </c>
      <c r="E6" s="29">
        <v>20.8</v>
      </c>
      <c r="F6" s="29">
        <v>47.94</v>
      </c>
      <c r="G6" s="29">
        <v>442</v>
      </c>
      <c r="H6" s="29">
        <v>0.18</v>
      </c>
      <c r="I6" s="29">
        <v>0</v>
      </c>
      <c r="J6" s="29">
        <v>108</v>
      </c>
      <c r="K6" s="29">
        <v>0.92</v>
      </c>
      <c r="L6" s="29">
        <v>169.33</v>
      </c>
      <c r="M6" s="29">
        <v>154.30000000000001</v>
      </c>
      <c r="N6" s="29">
        <v>12.9</v>
      </c>
      <c r="O6" s="189">
        <v>0.51</v>
      </c>
    </row>
    <row r="7" spans="1:15" s="152" customFormat="1" ht="15.75" customHeight="1">
      <c r="A7" s="131" t="s">
        <v>94</v>
      </c>
      <c r="B7" s="27" t="s">
        <v>95</v>
      </c>
      <c r="C7" s="28">
        <v>60</v>
      </c>
      <c r="D7" s="29">
        <v>1.86</v>
      </c>
      <c r="E7" s="29">
        <v>0.12</v>
      </c>
      <c r="F7" s="29">
        <v>3.9</v>
      </c>
      <c r="G7" s="29">
        <v>24</v>
      </c>
      <c r="H7" s="29">
        <v>0.06</v>
      </c>
      <c r="I7" s="29">
        <v>6</v>
      </c>
      <c r="J7" s="29">
        <v>0.18</v>
      </c>
      <c r="K7" s="29">
        <v>0</v>
      </c>
      <c r="L7" s="29">
        <v>12</v>
      </c>
      <c r="M7" s="29">
        <v>37.200000000000003</v>
      </c>
      <c r="N7" s="29">
        <v>12.6</v>
      </c>
      <c r="O7" s="189">
        <v>0.42</v>
      </c>
    </row>
    <row r="8" spans="1:15" s="152" customFormat="1" ht="15.75" customHeight="1">
      <c r="A8" s="131" t="s">
        <v>246</v>
      </c>
      <c r="B8" s="27" t="s">
        <v>97</v>
      </c>
      <c r="C8" s="28">
        <v>40</v>
      </c>
      <c r="D8" s="29">
        <v>3.04</v>
      </c>
      <c r="E8" s="29">
        <v>0.32</v>
      </c>
      <c r="F8" s="29">
        <v>19.68</v>
      </c>
      <c r="G8" s="29">
        <v>94</v>
      </c>
      <c r="H8" s="29">
        <v>4.4000000000000004E-2</v>
      </c>
      <c r="I8" s="29">
        <v>0</v>
      </c>
      <c r="J8" s="29">
        <v>0</v>
      </c>
      <c r="K8" s="29">
        <v>0.44</v>
      </c>
      <c r="L8" s="29">
        <v>8</v>
      </c>
      <c r="M8" s="29">
        <v>26</v>
      </c>
      <c r="N8" s="29">
        <v>5.6</v>
      </c>
      <c r="O8" s="189">
        <v>0.44</v>
      </c>
    </row>
    <row r="9" spans="1:15" s="152" customFormat="1" ht="15.75" customHeight="1">
      <c r="A9" s="132" t="s">
        <v>247</v>
      </c>
      <c r="B9" s="30" t="s">
        <v>91</v>
      </c>
      <c r="C9" s="28">
        <v>200</v>
      </c>
      <c r="D9" s="31">
        <v>0.1</v>
      </c>
      <c r="E9" s="31">
        <v>0</v>
      </c>
      <c r="F9" s="31">
        <v>15</v>
      </c>
      <c r="G9" s="31">
        <v>60</v>
      </c>
      <c r="H9" s="31">
        <v>0</v>
      </c>
      <c r="I9" s="31">
        <v>0</v>
      </c>
      <c r="J9" s="31">
        <v>0</v>
      </c>
      <c r="K9" s="31">
        <v>0</v>
      </c>
      <c r="L9" s="31">
        <v>11</v>
      </c>
      <c r="M9" s="31">
        <v>3</v>
      </c>
      <c r="N9" s="31">
        <v>1</v>
      </c>
      <c r="O9" s="190">
        <v>0.3</v>
      </c>
    </row>
    <row r="10" spans="1:15" ht="16.5" customHeight="1" thickBot="1">
      <c r="A10" s="283"/>
      <c r="B10" s="284"/>
      <c r="C10" s="251">
        <f>C6+C7+C8+C9</f>
        <v>500</v>
      </c>
      <c r="D10" s="33">
        <f t="shared" ref="D10:O10" si="0">SUM(D6:D9)</f>
        <v>21</v>
      </c>
      <c r="E10" s="33">
        <f t="shared" si="0"/>
        <v>21.240000000000002</v>
      </c>
      <c r="F10" s="33">
        <f t="shared" si="0"/>
        <v>86.52</v>
      </c>
      <c r="G10" s="33">
        <f t="shared" si="0"/>
        <v>620</v>
      </c>
      <c r="H10" s="33">
        <f t="shared" si="0"/>
        <v>0.28399999999999997</v>
      </c>
      <c r="I10" s="33">
        <f t="shared" si="0"/>
        <v>6</v>
      </c>
      <c r="J10" s="33">
        <f t="shared" si="0"/>
        <v>108.18</v>
      </c>
      <c r="K10" s="33">
        <f t="shared" si="0"/>
        <v>1.36</v>
      </c>
      <c r="L10" s="33">
        <f t="shared" si="0"/>
        <v>200.33</v>
      </c>
      <c r="M10" s="33">
        <f t="shared" si="0"/>
        <v>220.5</v>
      </c>
      <c r="N10" s="33">
        <f t="shared" si="0"/>
        <v>32.1</v>
      </c>
      <c r="O10" s="191">
        <f t="shared" si="0"/>
        <v>1.67</v>
      </c>
    </row>
    <row r="11" spans="1:15" ht="16.5" customHeight="1" thickTop="1">
      <c r="A11" s="291" t="s">
        <v>20</v>
      </c>
      <c r="B11" s="292"/>
      <c r="C11" s="25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92"/>
    </row>
    <row r="12" spans="1:15" s="178" customFormat="1" ht="15.75" customHeight="1">
      <c r="A12" s="133" t="s">
        <v>103</v>
      </c>
      <c r="B12" s="27" t="s">
        <v>104</v>
      </c>
      <c r="C12" s="28">
        <v>60</v>
      </c>
      <c r="D12" s="29">
        <v>1.02</v>
      </c>
      <c r="E12" s="29">
        <v>7.98</v>
      </c>
      <c r="F12" s="29">
        <v>3.06</v>
      </c>
      <c r="G12" s="29">
        <v>88.8</v>
      </c>
      <c r="H12" s="29">
        <v>0.02</v>
      </c>
      <c r="I12" s="29">
        <v>4.2</v>
      </c>
      <c r="J12" s="29">
        <v>0</v>
      </c>
      <c r="K12" s="29">
        <v>3</v>
      </c>
      <c r="L12" s="29">
        <v>25.8</v>
      </c>
      <c r="M12" s="29">
        <v>18.600000000000001</v>
      </c>
      <c r="N12" s="29">
        <v>9</v>
      </c>
      <c r="O12" s="189">
        <v>0.42</v>
      </c>
    </row>
    <row r="13" spans="1:15" s="179" customFormat="1" ht="15.75" customHeight="1">
      <c r="A13" s="134" t="s">
        <v>219</v>
      </c>
      <c r="B13" s="37" t="s">
        <v>85</v>
      </c>
      <c r="C13" s="38">
        <v>200</v>
      </c>
      <c r="D13" s="39">
        <v>5.37</v>
      </c>
      <c r="E13" s="39">
        <v>5.41</v>
      </c>
      <c r="F13" s="39">
        <v>18.600000000000001</v>
      </c>
      <c r="G13" s="39">
        <v>144.57</v>
      </c>
      <c r="H13" s="39">
        <v>0.15</v>
      </c>
      <c r="I13" s="39">
        <v>0.2</v>
      </c>
      <c r="J13" s="39">
        <v>110</v>
      </c>
      <c r="K13" s="39">
        <v>1.155</v>
      </c>
      <c r="L13" s="39">
        <v>96</v>
      </c>
      <c r="M13" s="39">
        <v>65.599999999999994</v>
      </c>
      <c r="N13" s="203">
        <v>8</v>
      </c>
      <c r="O13" s="193">
        <v>0.28000000000000003</v>
      </c>
    </row>
    <row r="14" spans="1:15" s="178" customFormat="1" ht="18.75">
      <c r="A14" s="157" t="s">
        <v>211</v>
      </c>
      <c r="B14" s="158" t="s">
        <v>159</v>
      </c>
      <c r="C14" s="159">
        <v>210</v>
      </c>
      <c r="D14" s="160">
        <v>14.41</v>
      </c>
      <c r="E14" s="160">
        <v>15.9</v>
      </c>
      <c r="F14" s="160">
        <v>39.450000000000003</v>
      </c>
      <c r="G14" s="161">
        <v>358.54</v>
      </c>
      <c r="H14" s="162">
        <v>0.03</v>
      </c>
      <c r="I14" s="162">
        <v>1.3</v>
      </c>
      <c r="J14" s="163">
        <v>85</v>
      </c>
      <c r="K14" s="162">
        <v>5.4</v>
      </c>
      <c r="L14" s="162">
        <v>178.5</v>
      </c>
      <c r="M14" s="162">
        <v>133</v>
      </c>
      <c r="N14" s="162">
        <v>28.25</v>
      </c>
      <c r="O14" s="194">
        <v>2.5</v>
      </c>
    </row>
    <row r="15" spans="1:15" s="152" customFormat="1" ht="15.75" customHeight="1">
      <c r="A15" s="131" t="s">
        <v>248</v>
      </c>
      <c r="B15" s="27" t="s">
        <v>105</v>
      </c>
      <c r="C15" s="28">
        <v>200</v>
      </c>
      <c r="D15" s="29">
        <v>1.4</v>
      </c>
      <c r="E15" s="29">
        <v>0</v>
      </c>
      <c r="F15" s="29">
        <v>17.8</v>
      </c>
      <c r="G15" s="29">
        <v>136.80000000000001</v>
      </c>
      <c r="H15" s="29">
        <v>0.09</v>
      </c>
      <c r="I15" s="29">
        <v>7.0000000000000007E-2</v>
      </c>
      <c r="J15" s="29">
        <v>2E-3</v>
      </c>
      <c r="K15" s="29">
        <v>0.98</v>
      </c>
      <c r="L15" s="29">
        <v>119.8</v>
      </c>
      <c r="M15" s="29">
        <v>153.30000000000001</v>
      </c>
      <c r="N15" s="29">
        <v>0.28000000000000003</v>
      </c>
      <c r="O15" s="189">
        <v>0.31</v>
      </c>
    </row>
    <row r="16" spans="1:15" s="152" customFormat="1" ht="15.75" customHeight="1">
      <c r="A16" s="131" t="s">
        <v>249</v>
      </c>
      <c r="B16" s="27" t="s">
        <v>80</v>
      </c>
      <c r="C16" s="28">
        <v>50</v>
      </c>
      <c r="D16" s="29">
        <v>3.3</v>
      </c>
      <c r="E16" s="29">
        <v>0.6</v>
      </c>
      <c r="F16" s="29">
        <v>16.7</v>
      </c>
      <c r="G16" s="29">
        <v>87</v>
      </c>
      <c r="H16" s="29">
        <v>0.09</v>
      </c>
      <c r="I16" s="29">
        <v>0</v>
      </c>
      <c r="J16" s="29">
        <v>0</v>
      </c>
      <c r="K16" s="29">
        <v>0.7</v>
      </c>
      <c r="L16" s="29">
        <v>17.5</v>
      </c>
      <c r="M16" s="29">
        <v>79</v>
      </c>
      <c r="N16" s="29">
        <v>23.5</v>
      </c>
      <c r="O16" s="189">
        <v>1.95</v>
      </c>
    </row>
    <row r="17" spans="1:15" s="152" customFormat="1" ht="15.75" customHeight="1">
      <c r="A17" s="131" t="s">
        <v>250</v>
      </c>
      <c r="B17" s="27" t="s">
        <v>98</v>
      </c>
      <c r="C17" s="28">
        <v>100</v>
      </c>
      <c r="D17" s="29">
        <v>1.5</v>
      </c>
      <c r="E17" s="29">
        <v>0.5</v>
      </c>
      <c r="F17" s="29">
        <v>21</v>
      </c>
      <c r="G17" s="29">
        <v>96</v>
      </c>
      <c r="H17" s="29">
        <v>0.04</v>
      </c>
      <c r="I17" s="29">
        <v>10</v>
      </c>
      <c r="J17" s="29">
        <v>0</v>
      </c>
      <c r="K17" s="29">
        <v>0.4</v>
      </c>
      <c r="L17" s="29">
        <v>8</v>
      </c>
      <c r="M17" s="29">
        <v>28</v>
      </c>
      <c r="N17" s="29">
        <v>42</v>
      </c>
      <c r="O17" s="189">
        <v>0.6</v>
      </c>
    </row>
    <row r="18" spans="1:15" s="152" customFormat="1" ht="16.5" customHeight="1" thickBot="1">
      <c r="A18" s="42"/>
      <c r="B18" s="27"/>
      <c r="C18" s="28">
        <f>SUM(C12:C17)</f>
        <v>820</v>
      </c>
      <c r="D18" s="43">
        <f t="shared" ref="D18:O18" si="1">SUM(D12:D17)</f>
        <v>27</v>
      </c>
      <c r="E18" s="43">
        <f t="shared" si="1"/>
        <v>30.39</v>
      </c>
      <c r="F18" s="43">
        <f t="shared" si="1"/>
        <v>116.61</v>
      </c>
      <c r="G18" s="43">
        <f t="shared" si="1"/>
        <v>911.71</v>
      </c>
      <c r="H18" s="43">
        <f t="shared" si="1"/>
        <v>0.42</v>
      </c>
      <c r="I18" s="43">
        <f t="shared" si="1"/>
        <v>15.77</v>
      </c>
      <c r="J18" s="43">
        <f t="shared" si="1"/>
        <v>195.00200000000001</v>
      </c>
      <c r="K18" s="43">
        <f t="shared" si="1"/>
        <v>11.635</v>
      </c>
      <c r="L18" s="43">
        <f t="shared" si="1"/>
        <v>445.6</v>
      </c>
      <c r="M18" s="43">
        <f t="shared" si="1"/>
        <v>477.5</v>
      </c>
      <c r="N18" s="43">
        <f t="shared" si="1"/>
        <v>111.03</v>
      </c>
      <c r="O18" s="195">
        <f t="shared" si="1"/>
        <v>6.06</v>
      </c>
    </row>
    <row r="19" spans="1:15" ht="16.5" customHeight="1" thickTop="1">
      <c r="A19" s="311" t="s">
        <v>47</v>
      </c>
      <c r="B19" s="312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96"/>
    </row>
    <row r="20" spans="1:15" s="152" customFormat="1" ht="15.75" customHeight="1">
      <c r="A20" s="135" t="s">
        <v>129</v>
      </c>
      <c r="B20" s="47" t="s">
        <v>130</v>
      </c>
      <c r="C20" s="255">
        <v>60</v>
      </c>
      <c r="D20" s="48">
        <v>1.32</v>
      </c>
      <c r="E20" s="48">
        <v>0.24</v>
      </c>
      <c r="F20" s="48">
        <v>6.72</v>
      </c>
      <c r="G20" s="48">
        <v>34.799999999999997</v>
      </c>
      <c r="H20" s="48">
        <v>0.01</v>
      </c>
      <c r="I20" s="48">
        <v>2.88</v>
      </c>
      <c r="J20" s="48">
        <v>0.01</v>
      </c>
      <c r="K20" s="48">
        <v>0</v>
      </c>
      <c r="L20" s="48">
        <v>1.92</v>
      </c>
      <c r="M20" s="48">
        <v>30</v>
      </c>
      <c r="N20" s="48">
        <v>0</v>
      </c>
      <c r="O20" s="197">
        <v>0.24</v>
      </c>
    </row>
    <row r="21" spans="1:15" s="152" customFormat="1" ht="15.75" customHeight="1">
      <c r="A21" s="136" t="s">
        <v>126</v>
      </c>
      <c r="B21" s="49" t="s">
        <v>189</v>
      </c>
      <c r="C21" s="50">
        <v>110</v>
      </c>
      <c r="D21" s="51">
        <v>8.68</v>
      </c>
      <c r="E21" s="51">
        <v>10.67</v>
      </c>
      <c r="F21" s="51">
        <v>11.99</v>
      </c>
      <c r="G21" s="51">
        <v>178.77</v>
      </c>
      <c r="H21" s="51">
        <v>4.3499999999999997E-2</v>
      </c>
      <c r="I21" s="51">
        <v>2.177</v>
      </c>
      <c r="J21" s="51">
        <v>0.06</v>
      </c>
      <c r="K21" s="51">
        <v>1.248</v>
      </c>
      <c r="L21" s="51">
        <v>54.41</v>
      </c>
      <c r="M21" s="51">
        <v>102.36799999999999</v>
      </c>
      <c r="N21" s="51">
        <v>18.608000000000001</v>
      </c>
      <c r="O21" s="198">
        <v>1.2870000000000001</v>
      </c>
    </row>
    <row r="22" spans="1:15" s="152" customFormat="1" ht="15.75" customHeight="1">
      <c r="A22" s="135" t="s">
        <v>220</v>
      </c>
      <c r="B22" s="47" t="s">
        <v>84</v>
      </c>
      <c r="C22" s="255">
        <v>200</v>
      </c>
      <c r="D22" s="48">
        <v>5.28</v>
      </c>
      <c r="E22" s="48">
        <v>8.9700000000000006</v>
      </c>
      <c r="F22" s="48">
        <v>21.8</v>
      </c>
      <c r="G22" s="48">
        <v>189.11</v>
      </c>
      <c r="H22" s="48">
        <v>0.19</v>
      </c>
      <c r="I22" s="48">
        <v>0.9</v>
      </c>
      <c r="J22" s="48">
        <v>75</v>
      </c>
      <c r="K22" s="48">
        <v>0.2</v>
      </c>
      <c r="L22" s="48">
        <v>52</v>
      </c>
      <c r="M22" s="48">
        <v>114</v>
      </c>
      <c r="N22" s="48">
        <v>32</v>
      </c>
      <c r="O22" s="197">
        <v>4.2</v>
      </c>
    </row>
    <row r="23" spans="1:15" s="152" customFormat="1" ht="15.75" customHeight="1">
      <c r="A23" s="131" t="s">
        <v>246</v>
      </c>
      <c r="B23" s="27" t="s">
        <v>97</v>
      </c>
      <c r="C23" s="28">
        <v>45</v>
      </c>
      <c r="D23" s="29">
        <v>3.42</v>
      </c>
      <c r="E23" s="29">
        <v>0.36</v>
      </c>
      <c r="F23" s="29">
        <v>22.14</v>
      </c>
      <c r="G23" s="29">
        <v>105.75</v>
      </c>
      <c r="H23" s="29">
        <v>4.9500000000000002E-2</v>
      </c>
      <c r="I23" s="29">
        <v>0</v>
      </c>
      <c r="J23" s="29">
        <v>0</v>
      </c>
      <c r="K23" s="29">
        <v>0.495</v>
      </c>
      <c r="L23" s="29">
        <v>9</v>
      </c>
      <c r="M23" s="29">
        <v>29.25</v>
      </c>
      <c r="N23" s="29">
        <v>6.3</v>
      </c>
      <c r="O23" s="189">
        <v>0.495</v>
      </c>
    </row>
    <row r="24" spans="1:15" ht="15.75" customHeight="1">
      <c r="A24" s="137" t="s">
        <v>251</v>
      </c>
      <c r="B24" s="53" t="s">
        <v>124</v>
      </c>
      <c r="C24" s="255">
        <v>200</v>
      </c>
      <c r="D24" s="48">
        <v>0.2</v>
      </c>
      <c r="E24" s="48">
        <v>0.1</v>
      </c>
      <c r="F24" s="48">
        <v>21.5</v>
      </c>
      <c r="G24" s="48">
        <v>87</v>
      </c>
      <c r="H24" s="48">
        <v>0.01</v>
      </c>
      <c r="I24" s="48">
        <v>29.3</v>
      </c>
      <c r="J24" s="48">
        <v>0</v>
      </c>
      <c r="K24" s="48">
        <v>0</v>
      </c>
      <c r="L24" s="48">
        <v>10</v>
      </c>
      <c r="M24" s="48">
        <v>11</v>
      </c>
      <c r="N24" s="48">
        <v>7</v>
      </c>
      <c r="O24" s="197">
        <v>0.3</v>
      </c>
    </row>
    <row r="25" spans="1:15" ht="16.5" customHeight="1" thickBot="1">
      <c r="A25" s="313" t="s">
        <v>48</v>
      </c>
      <c r="B25" s="314"/>
      <c r="C25" s="251">
        <f>SUM(C20:C24)</f>
        <v>615</v>
      </c>
      <c r="D25" s="33">
        <f t="shared" ref="D25:O25" si="2">SUM(D20:D24)</f>
        <v>18.900000000000002</v>
      </c>
      <c r="E25" s="33">
        <f t="shared" si="2"/>
        <v>20.340000000000003</v>
      </c>
      <c r="F25" s="33">
        <f t="shared" si="2"/>
        <v>84.15</v>
      </c>
      <c r="G25" s="33">
        <f t="shared" si="2"/>
        <v>595.43000000000006</v>
      </c>
      <c r="H25" s="33">
        <f t="shared" si="2"/>
        <v>0.30299999999999999</v>
      </c>
      <c r="I25" s="33">
        <f t="shared" si="2"/>
        <v>35.257000000000005</v>
      </c>
      <c r="J25" s="33">
        <f t="shared" si="2"/>
        <v>75.069999999999993</v>
      </c>
      <c r="K25" s="33">
        <f t="shared" si="2"/>
        <v>1.9430000000000001</v>
      </c>
      <c r="L25" s="33">
        <f t="shared" si="2"/>
        <v>127.33</v>
      </c>
      <c r="M25" s="33">
        <f t="shared" si="2"/>
        <v>286.61799999999999</v>
      </c>
      <c r="N25" s="33">
        <f t="shared" si="2"/>
        <v>63.908000000000001</v>
      </c>
      <c r="O25" s="191">
        <f t="shared" si="2"/>
        <v>6.5220000000000002</v>
      </c>
    </row>
    <row r="26" spans="1:15" ht="16.5" customHeight="1" thickTop="1">
      <c r="A26" s="305" t="s">
        <v>51</v>
      </c>
      <c r="B26" s="306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9"/>
    </row>
    <row r="27" spans="1:15" s="152" customFormat="1" ht="15.75" customHeight="1">
      <c r="A27" s="127" t="s">
        <v>168</v>
      </c>
      <c r="B27" s="53" t="s">
        <v>351</v>
      </c>
      <c r="C27" s="28">
        <v>200</v>
      </c>
      <c r="D27" s="31">
        <v>6</v>
      </c>
      <c r="E27" s="31">
        <v>5</v>
      </c>
      <c r="F27" s="31">
        <v>22</v>
      </c>
      <c r="G27" s="31">
        <v>161.6</v>
      </c>
      <c r="H27" s="31">
        <v>0.06</v>
      </c>
      <c r="I27" s="31">
        <v>1.2</v>
      </c>
      <c r="J27" s="31">
        <v>0.04</v>
      </c>
      <c r="K27" s="31">
        <v>0</v>
      </c>
      <c r="L27" s="31">
        <v>238</v>
      </c>
      <c r="M27" s="31">
        <v>182</v>
      </c>
      <c r="N27" s="31">
        <v>28</v>
      </c>
      <c r="O27" s="190">
        <v>0.2</v>
      </c>
    </row>
    <row r="28" spans="1:15" ht="18.75" customHeight="1">
      <c r="A28" s="127" t="s">
        <v>279</v>
      </c>
      <c r="B28" s="59" t="s">
        <v>174</v>
      </c>
      <c r="C28" s="60">
        <v>50</v>
      </c>
      <c r="D28" s="61">
        <v>4.7300000000000004</v>
      </c>
      <c r="E28" s="61">
        <v>5.52</v>
      </c>
      <c r="F28" s="61">
        <v>40</v>
      </c>
      <c r="G28" s="61">
        <v>191.4</v>
      </c>
      <c r="H28" s="62">
        <v>0.02</v>
      </c>
      <c r="I28" s="62">
        <v>1.82</v>
      </c>
      <c r="J28" s="62">
        <v>0.04</v>
      </c>
      <c r="K28" s="62">
        <v>1.1100000000000001</v>
      </c>
      <c r="L28" s="62">
        <v>17.39</v>
      </c>
      <c r="M28" s="62">
        <v>52.96</v>
      </c>
      <c r="N28" s="62">
        <v>16.600000000000001</v>
      </c>
      <c r="O28" s="200">
        <v>0.66</v>
      </c>
    </row>
    <row r="29" spans="1:15" ht="16.5" customHeight="1" thickBot="1">
      <c r="A29" s="309" t="s">
        <v>52</v>
      </c>
      <c r="B29" s="310"/>
      <c r="C29" s="63"/>
      <c r="D29" s="64">
        <f>SUM(D27:D28)</f>
        <v>10.73</v>
      </c>
      <c r="E29" s="64">
        <f t="shared" ref="E29:F29" si="3">SUM(E27:E28)</f>
        <v>10.52</v>
      </c>
      <c r="F29" s="64">
        <f t="shared" si="3"/>
        <v>62</v>
      </c>
      <c r="G29" s="64">
        <f>SUM(G27:G28)</f>
        <v>353</v>
      </c>
      <c r="H29" s="64">
        <f t="shared" ref="H29:O29" si="4">SUM(H27:H28)</f>
        <v>0.08</v>
      </c>
      <c r="I29" s="64">
        <f t="shared" si="4"/>
        <v>3.02</v>
      </c>
      <c r="J29" s="64">
        <f t="shared" si="4"/>
        <v>0.08</v>
      </c>
      <c r="K29" s="64">
        <f t="shared" si="4"/>
        <v>1.1100000000000001</v>
      </c>
      <c r="L29" s="64">
        <f t="shared" si="4"/>
        <v>255.39</v>
      </c>
      <c r="M29" s="64">
        <f t="shared" si="4"/>
        <v>234.96</v>
      </c>
      <c r="N29" s="64">
        <f t="shared" si="4"/>
        <v>44.6</v>
      </c>
      <c r="O29" s="201">
        <f t="shared" si="4"/>
        <v>0.8600000000000001</v>
      </c>
    </row>
    <row r="30" spans="1:15" ht="17.25" customHeight="1" thickTop="1" thickBot="1">
      <c r="A30" s="302" t="s">
        <v>55</v>
      </c>
      <c r="B30" s="303"/>
      <c r="C30" s="304"/>
      <c r="D30" s="65">
        <f t="shared" ref="D30:O30" si="5">D10+D18+D25</f>
        <v>66.900000000000006</v>
      </c>
      <c r="E30" s="65">
        <f t="shared" si="5"/>
        <v>71.97</v>
      </c>
      <c r="F30" s="65">
        <f t="shared" si="5"/>
        <v>287.27999999999997</v>
      </c>
      <c r="G30" s="65">
        <f t="shared" si="5"/>
        <v>2127.1400000000003</v>
      </c>
      <c r="H30" s="65">
        <f t="shared" si="5"/>
        <v>1.0069999999999999</v>
      </c>
      <c r="I30" s="65">
        <f t="shared" si="5"/>
        <v>57.027000000000001</v>
      </c>
      <c r="J30" s="65">
        <f t="shared" si="5"/>
        <v>378.25200000000001</v>
      </c>
      <c r="K30" s="65">
        <f t="shared" si="5"/>
        <v>14.937999999999999</v>
      </c>
      <c r="L30" s="65">
        <f t="shared" si="5"/>
        <v>773.2600000000001</v>
      </c>
      <c r="M30" s="65">
        <f t="shared" si="5"/>
        <v>984.61799999999994</v>
      </c>
      <c r="N30" s="65">
        <f t="shared" si="5"/>
        <v>207.03800000000001</v>
      </c>
      <c r="O30" s="201">
        <f t="shared" si="5"/>
        <v>14.251999999999999</v>
      </c>
    </row>
    <row r="31" spans="1:15" ht="17.25" customHeight="1" thickTop="1" thickBot="1">
      <c r="A31" s="302" t="s">
        <v>56</v>
      </c>
      <c r="B31" s="303"/>
      <c r="C31" s="304"/>
      <c r="D31" s="65">
        <f t="shared" ref="D31:O31" si="6">D10+D18+D29</f>
        <v>58.730000000000004</v>
      </c>
      <c r="E31" s="65">
        <f t="shared" si="6"/>
        <v>62.150000000000006</v>
      </c>
      <c r="F31" s="65">
        <f t="shared" si="6"/>
        <v>265.13</v>
      </c>
      <c r="G31" s="65">
        <f t="shared" si="6"/>
        <v>1884.71</v>
      </c>
      <c r="H31" s="65">
        <f t="shared" si="6"/>
        <v>0.78399999999999992</v>
      </c>
      <c r="I31" s="65">
        <f t="shared" si="6"/>
        <v>24.79</v>
      </c>
      <c r="J31" s="65">
        <f t="shared" si="6"/>
        <v>303.262</v>
      </c>
      <c r="K31" s="65">
        <f t="shared" si="6"/>
        <v>14.104999999999999</v>
      </c>
      <c r="L31" s="65">
        <f t="shared" si="6"/>
        <v>901.32</v>
      </c>
      <c r="M31" s="65">
        <f t="shared" si="6"/>
        <v>932.96</v>
      </c>
      <c r="N31" s="65">
        <f t="shared" si="6"/>
        <v>187.73</v>
      </c>
      <c r="O31" s="201">
        <f t="shared" si="6"/>
        <v>8.59</v>
      </c>
    </row>
    <row r="32" spans="1:15" ht="17.25" customHeight="1" thickTop="1" thickBot="1">
      <c r="A32" s="307" t="s">
        <v>39</v>
      </c>
      <c r="B32" s="308"/>
      <c r="C32" s="66"/>
      <c r="D32" s="64">
        <f t="shared" ref="D32:O32" si="7">D10+D18+D25+D29</f>
        <v>77.63000000000001</v>
      </c>
      <c r="E32" s="64">
        <f t="shared" si="7"/>
        <v>82.49</v>
      </c>
      <c r="F32" s="64">
        <f t="shared" si="7"/>
        <v>349.28</v>
      </c>
      <c r="G32" s="64">
        <f t="shared" si="7"/>
        <v>2480.1400000000003</v>
      </c>
      <c r="H32" s="64">
        <f t="shared" si="7"/>
        <v>1.087</v>
      </c>
      <c r="I32" s="64">
        <f t="shared" si="7"/>
        <v>60.047000000000004</v>
      </c>
      <c r="J32" s="64">
        <f t="shared" si="7"/>
        <v>378.33199999999999</v>
      </c>
      <c r="K32" s="64">
        <f t="shared" si="7"/>
        <v>16.047999999999998</v>
      </c>
      <c r="L32" s="64">
        <f t="shared" si="7"/>
        <v>1028.6500000000001</v>
      </c>
      <c r="M32" s="64">
        <f t="shared" si="7"/>
        <v>1219.578</v>
      </c>
      <c r="N32" s="64">
        <f t="shared" si="7"/>
        <v>251.63800000000001</v>
      </c>
      <c r="O32" s="202">
        <f t="shared" si="7"/>
        <v>15.111999999999998</v>
      </c>
    </row>
    <row r="33" spans="1:15" ht="13.5" customHeight="1" thickTop="1">
      <c r="A33" s="67"/>
      <c r="B33" s="68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70" t="s">
        <v>41</v>
      </c>
    </row>
    <row r="34" spans="1:15" ht="15.75" customHeight="1">
      <c r="A34" s="71" t="s">
        <v>1</v>
      </c>
      <c r="B34" s="68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ht="13.5" customHeight="1" thickBot="1">
      <c r="A35" s="67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16.5" customHeight="1" thickTop="1">
      <c r="A36" s="295" t="s">
        <v>2</v>
      </c>
      <c r="B36" s="293" t="s">
        <v>38</v>
      </c>
      <c r="C36" s="293" t="s">
        <v>3</v>
      </c>
      <c r="D36" s="282" t="s">
        <v>4</v>
      </c>
      <c r="E36" s="282"/>
      <c r="F36" s="282"/>
      <c r="G36" s="282" t="s">
        <v>5</v>
      </c>
      <c r="H36" s="282" t="s">
        <v>6</v>
      </c>
      <c r="I36" s="282"/>
      <c r="J36" s="282"/>
      <c r="K36" s="282"/>
      <c r="L36" s="282" t="s">
        <v>7</v>
      </c>
      <c r="M36" s="282"/>
      <c r="N36" s="282"/>
      <c r="O36" s="290"/>
    </row>
    <row r="37" spans="1:15" ht="16.5" customHeight="1" thickBot="1">
      <c r="A37" s="296"/>
      <c r="B37" s="294"/>
      <c r="C37" s="294"/>
      <c r="D37" s="249" t="s">
        <v>8</v>
      </c>
      <c r="E37" s="249" t="s">
        <v>9</v>
      </c>
      <c r="F37" s="249" t="s">
        <v>10</v>
      </c>
      <c r="G37" s="285"/>
      <c r="H37" s="249" t="s">
        <v>11</v>
      </c>
      <c r="I37" s="249" t="s">
        <v>12</v>
      </c>
      <c r="J37" s="249" t="s">
        <v>13</v>
      </c>
      <c r="K37" s="249" t="s">
        <v>14</v>
      </c>
      <c r="L37" s="249" t="s">
        <v>15</v>
      </c>
      <c r="M37" s="249" t="s">
        <v>16</v>
      </c>
      <c r="N37" s="249" t="s">
        <v>40</v>
      </c>
      <c r="O37" s="23" t="s">
        <v>17</v>
      </c>
    </row>
    <row r="38" spans="1:15" ht="16.5" customHeight="1" thickTop="1">
      <c r="A38" s="291" t="s">
        <v>18</v>
      </c>
      <c r="B38" s="292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72"/>
    </row>
    <row r="39" spans="1:15" s="152" customFormat="1" ht="15.75" customHeight="1">
      <c r="A39" s="131" t="s">
        <v>289</v>
      </c>
      <c r="B39" s="27" t="s">
        <v>164</v>
      </c>
      <c r="C39" s="28">
        <v>190</v>
      </c>
      <c r="D39" s="29">
        <v>7.71</v>
      </c>
      <c r="E39" s="29">
        <v>11.4</v>
      </c>
      <c r="F39" s="29">
        <v>42.29</v>
      </c>
      <c r="G39" s="29">
        <v>312.02</v>
      </c>
      <c r="H39" s="29">
        <v>0.2</v>
      </c>
      <c r="I39" s="29">
        <v>0</v>
      </c>
      <c r="J39" s="29">
        <v>183</v>
      </c>
      <c r="K39" s="29">
        <v>7.0000000000000007E-2</v>
      </c>
      <c r="L39" s="29">
        <v>39.450000000000003</v>
      </c>
      <c r="M39" s="29">
        <v>121.09</v>
      </c>
      <c r="N39" s="29">
        <v>30</v>
      </c>
      <c r="O39" s="29">
        <v>0.2</v>
      </c>
    </row>
    <row r="40" spans="1:15" s="152" customFormat="1" ht="15.75" customHeight="1">
      <c r="A40" s="131" t="s">
        <v>290</v>
      </c>
      <c r="B40" s="57" t="s">
        <v>240</v>
      </c>
      <c r="C40" s="28">
        <v>70</v>
      </c>
      <c r="D40" s="29">
        <v>11.4</v>
      </c>
      <c r="E40" s="29">
        <v>9.6</v>
      </c>
      <c r="F40" s="29">
        <v>21.2</v>
      </c>
      <c r="G40" s="29">
        <v>216.8</v>
      </c>
      <c r="H40" s="29">
        <v>0.1</v>
      </c>
      <c r="I40" s="29">
        <v>0</v>
      </c>
      <c r="J40" s="29">
        <v>75</v>
      </c>
      <c r="K40" s="29">
        <v>0.28000000000000003</v>
      </c>
      <c r="L40" s="29">
        <v>128.22</v>
      </c>
      <c r="M40" s="29">
        <v>102.1</v>
      </c>
      <c r="N40" s="29">
        <v>9</v>
      </c>
      <c r="O40" s="29">
        <v>0.9</v>
      </c>
    </row>
    <row r="41" spans="1:15" s="152" customFormat="1" ht="15.75" customHeight="1">
      <c r="A41" s="131" t="s">
        <v>250</v>
      </c>
      <c r="B41" s="27" t="s">
        <v>92</v>
      </c>
      <c r="C41" s="28">
        <v>100</v>
      </c>
      <c r="D41" s="29">
        <v>0.4</v>
      </c>
      <c r="E41" s="29">
        <v>0.3</v>
      </c>
      <c r="F41" s="29">
        <v>10.3</v>
      </c>
      <c r="G41" s="29">
        <v>47</v>
      </c>
      <c r="H41" s="29">
        <v>0.02</v>
      </c>
      <c r="I41" s="29">
        <v>5</v>
      </c>
      <c r="J41" s="29">
        <v>0</v>
      </c>
      <c r="K41" s="29">
        <v>0.4</v>
      </c>
      <c r="L41" s="29">
        <v>19</v>
      </c>
      <c r="M41" s="29">
        <v>12</v>
      </c>
      <c r="N41" s="29">
        <v>16</v>
      </c>
      <c r="O41" s="41">
        <v>2.2999999999999998</v>
      </c>
    </row>
    <row r="42" spans="1:15" s="152" customFormat="1" ht="15.75" customHeight="1">
      <c r="A42" s="131" t="s">
        <v>252</v>
      </c>
      <c r="B42" s="27" t="s">
        <v>107</v>
      </c>
      <c r="C42" s="28">
        <v>200</v>
      </c>
      <c r="D42" s="29">
        <v>0.1</v>
      </c>
      <c r="E42" s="29">
        <v>0</v>
      </c>
      <c r="F42" s="29">
        <v>15.2</v>
      </c>
      <c r="G42" s="29">
        <v>61</v>
      </c>
      <c r="H42" s="29">
        <v>0</v>
      </c>
      <c r="I42" s="29">
        <v>2.8</v>
      </c>
      <c r="J42" s="29">
        <v>0</v>
      </c>
      <c r="K42" s="29">
        <v>0</v>
      </c>
      <c r="L42" s="29">
        <v>14.2</v>
      </c>
      <c r="M42" s="29">
        <v>4</v>
      </c>
      <c r="N42" s="29">
        <v>2</v>
      </c>
      <c r="O42" s="41">
        <v>0.4</v>
      </c>
    </row>
    <row r="43" spans="1:15" ht="16.5" customHeight="1" thickBot="1">
      <c r="A43" s="297" t="s">
        <v>19</v>
      </c>
      <c r="B43" s="298"/>
      <c r="C43" s="100">
        <f t="shared" ref="C43:O43" si="8">SUM(C39:C42)</f>
        <v>560</v>
      </c>
      <c r="D43" s="33">
        <f t="shared" si="8"/>
        <v>19.61</v>
      </c>
      <c r="E43" s="33">
        <f t="shared" si="8"/>
        <v>21.3</v>
      </c>
      <c r="F43" s="33">
        <f t="shared" si="8"/>
        <v>88.99</v>
      </c>
      <c r="G43" s="33">
        <f t="shared" si="8"/>
        <v>636.81999999999994</v>
      </c>
      <c r="H43" s="33">
        <f t="shared" si="8"/>
        <v>0.32000000000000006</v>
      </c>
      <c r="I43" s="33">
        <f t="shared" si="8"/>
        <v>7.8</v>
      </c>
      <c r="J43" s="33">
        <f t="shared" si="8"/>
        <v>258</v>
      </c>
      <c r="K43" s="33">
        <f t="shared" si="8"/>
        <v>0.75</v>
      </c>
      <c r="L43" s="33">
        <f t="shared" si="8"/>
        <v>200.87</v>
      </c>
      <c r="M43" s="33">
        <f t="shared" si="8"/>
        <v>239.19</v>
      </c>
      <c r="N43" s="33">
        <f t="shared" si="8"/>
        <v>57</v>
      </c>
      <c r="O43" s="33">
        <f t="shared" si="8"/>
        <v>3.8</v>
      </c>
    </row>
    <row r="44" spans="1:15" ht="16.5" customHeight="1" thickTop="1">
      <c r="A44" s="291" t="s">
        <v>20</v>
      </c>
      <c r="B44" s="292"/>
      <c r="C44" s="250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s="178" customFormat="1" ht="15.75" customHeight="1">
      <c r="A45" s="139" t="s">
        <v>99</v>
      </c>
      <c r="B45" s="73" t="s">
        <v>100</v>
      </c>
      <c r="C45" s="74">
        <v>60</v>
      </c>
      <c r="D45" s="75">
        <v>0.48</v>
      </c>
      <c r="E45" s="75">
        <v>0.06</v>
      </c>
      <c r="F45" s="75">
        <v>0.96</v>
      </c>
      <c r="G45" s="75">
        <v>7.8</v>
      </c>
      <c r="H45" s="75">
        <v>0.02</v>
      </c>
      <c r="I45" s="75">
        <v>3</v>
      </c>
      <c r="J45" s="75">
        <v>0</v>
      </c>
      <c r="K45" s="75">
        <v>0</v>
      </c>
      <c r="L45" s="75">
        <v>13.8</v>
      </c>
      <c r="M45" s="75">
        <v>14.4</v>
      </c>
      <c r="N45" s="75">
        <v>8.4</v>
      </c>
      <c r="O45" s="75">
        <v>0.36</v>
      </c>
    </row>
    <row r="46" spans="1:15" s="179" customFormat="1" ht="15.75" customHeight="1">
      <c r="A46" s="134" t="s">
        <v>221</v>
      </c>
      <c r="B46" s="37" t="s">
        <v>139</v>
      </c>
      <c r="C46" s="38" t="s">
        <v>140</v>
      </c>
      <c r="D46" s="39">
        <v>9.92</v>
      </c>
      <c r="E46" s="39">
        <v>12.8</v>
      </c>
      <c r="F46" s="39">
        <v>19.21</v>
      </c>
      <c r="G46" s="39">
        <v>231.72</v>
      </c>
      <c r="H46" s="39">
        <v>0.15</v>
      </c>
      <c r="I46" s="39">
        <v>8.86</v>
      </c>
      <c r="J46" s="39">
        <v>105</v>
      </c>
      <c r="K46" s="39">
        <v>1.02</v>
      </c>
      <c r="L46" s="39">
        <v>158.66</v>
      </c>
      <c r="M46" s="39">
        <v>66.8</v>
      </c>
      <c r="N46" s="39">
        <v>6.74</v>
      </c>
      <c r="O46" s="40">
        <v>0.19</v>
      </c>
    </row>
    <row r="47" spans="1:15" s="152" customFormat="1" ht="18.75" customHeight="1">
      <c r="A47" s="184" t="s">
        <v>236</v>
      </c>
      <c r="B47" s="76" t="s">
        <v>166</v>
      </c>
      <c r="C47" s="77">
        <v>120</v>
      </c>
      <c r="D47" s="165">
        <v>7.46</v>
      </c>
      <c r="E47" s="165">
        <v>12.77</v>
      </c>
      <c r="F47" s="165">
        <v>13.84</v>
      </c>
      <c r="G47" s="165">
        <v>200</v>
      </c>
      <c r="H47" s="165">
        <v>0.09</v>
      </c>
      <c r="I47" s="165">
        <v>3.5000000000000003E-2</v>
      </c>
      <c r="J47" s="165">
        <v>3.5900000000000001E-2</v>
      </c>
      <c r="K47" s="165">
        <v>0.32200000000000001</v>
      </c>
      <c r="L47" s="165">
        <v>207.66</v>
      </c>
      <c r="M47" s="165">
        <v>154.22</v>
      </c>
      <c r="N47" s="165">
        <v>12.67</v>
      </c>
      <c r="O47" s="165">
        <v>0.45</v>
      </c>
    </row>
    <row r="48" spans="1:15" s="152" customFormat="1" ht="15.75" customHeight="1">
      <c r="A48" s="131" t="s">
        <v>291</v>
      </c>
      <c r="B48" s="27" t="s">
        <v>133</v>
      </c>
      <c r="C48" s="28">
        <v>150</v>
      </c>
      <c r="D48" s="29">
        <v>5.6550000000000002</v>
      </c>
      <c r="E48" s="29">
        <v>0.67500000000000004</v>
      </c>
      <c r="F48" s="29">
        <v>29.04</v>
      </c>
      <c r="G48" s="29">
        <v>144.9</v>
      </c>
      <c r="H48" s="29">
        <v>5.7000000000000002E-2</v>
      </c>
      <c r="I48" s="29">
        <v>1.4999999999999999E-2</v>
      </c>
      <c r="J48" s="29">
        <v>150</v>
      </c>
      <c r="K48" s="29">
        <v>0.79500000000000004</v>
      </c>
      <c r="L48" s="29">
        <v>5.7</v>
      </c>
      <c r="M48" s="29">
        <v>52.66</v>
      </c>
      <c r="N48" s="29">
        <v>8.1</v>
      </c>
      <c r="O48" s="29">
        <v>0.4</v>
      </c>
    </row>
    <row r="49" spans="1:15" s="152" customFormat="1" ht="15.75" customHeight="1">
      <c r="A49" s="177" t="s">
        <v>284</v>
      </c>
      <c r="B49" s="27" t="s">
        <v>80</v>
      </c>
      <c r="C49" s="28">
        <v>70</v>
      </c>
      <c r="D49" s="29">
        <v>4.62</v>
      </c>
      <c r="E49" s="29">
        <v>0.84</v>
      </c>
      <c r="F49" s="29">
        <v>23.38</v>
      </c>
      <c r="G49" s="29">
        <v>121.8</v>
      </c>
      <c r="H49" s="29">
        <v>0.126</v>
      </c>
      <c r="I49" s="29">
        <v>0</v>
      </c>
      <c r="J49" s="29">
        <v>0</v>
      </c>
      <c r="K49" s="29">
        <v>0.98</v>
      </c>
      <c r="L49" s="29">
        <v>24.5</v>
      </c>
      <c r="M49" s="29">
        <v>110.6</v>
      </c>
      <c r="N49" s="29">
        <v>32.9</v>
      </c>
      <c r="O49" s="29">
        <v>2.73</v>
      </c>
    </row>
    <row r="50" spans="1:15" s="152" customFormat="1" ht="15.75" customHeight="1">
      <c r="A50" s="131" t="s">
        <v>250</v>
      </c>
      <c r="B50" s="27" t="s">
        <v>147</v>
      </c>
      <c r="C50" s="28">
        <v>100</v>
      </c>
      <c r="D50" s="31">
        <v>0.8</v>
      </c>
      <c r="E50" s="31">
        <v>0.2</v>
      </c>
      <c r="F50" s="31">
        <v>7.5</v>
      </c>
      <c r="G50" s="31">
        <v>38</v>
      </c>
      <c r="H50" s="31">
        <v>0.06</v>
      </c>
      <c r="I50" s="31">
        <v>38</v>
      </c>
      <c r="J50" s="31">
        <v>0</v>
      </c>
      <c r="K50" s="31">
        <v>0.2</v>
      </c>
      <c r="L50" s="31">
        <v>35</v>
      </c>
      <c r="M50" s="31">
        <v>17</v>
      </c>
      <c r="N50" s="31">
        <v>11</v>
      </c>
      <c r="O50" s="32">
        <v>0.1</v>
      </c>
    </row>
    <row r="51" spans="1:15" s="179" customFormat="1" ht="16.5" customHeight="1">
      <c r="A51" s="266" t="s">
        <v>344</v>
      </c>
      <c r="B51" s="267" t="s">
        <v>345</v>
      </c>
      <c r="C51" s="268">
        <v>200</v>
      </c>
      <c r="D51" s="269">
        <v>0.2</v>
      </c>
      <c r="E51" s="269">
        <v>0.1</v>
      </c>
      <c r="F51" s="269">
        <v>10.7</v>
      </c>
      <c r="G51" s="269">
        <v>44</v>
      </c>
      <c r="H51" s="269">
        <v>0.01</v>
      </c>
      <c r="I51" s="269">
        <v>28.4</v>
      </c>
      <c r="J51" s="269">
        <v>0</v>
      </c>
      <c r="K51" s="269">
        <v>0.1</v>
      </c>
      <c r="L51" s="269">
        <v>7.5</v>
      </c>
      <c r="M51" s="269">
        <v>6.4</v>
      </c>
      <c r="N51" s="269">
        <v>6.1</v>
      </c>
      <c r="O51" s="270">
        <v>0.28999999999999998</v>
      </c>
    </row>
    <row r="52" spans="1:15" ht="16.5" customHeight="1" thickBot="1">
      <c r="A52" s="283" t="s">
        <v>21</v>
      </c>
      <c r="B52" s="284"/>
      <c r="C52" s="100">
        <v>895</v>
      </c>
      <c r="D52" s="33">
        <f t="shared" ref="D52:O52" si="9">SUM(D45:D51)</f>
        <v>29.135000000000002</v>
      </c>
      <c r="E52" s="33">
        <f t="shared" si="9"/>
        <v>27.445000000000004</v>
      </c>
      <c r="F52" s="33">
        <f t="shared" si="9"/>
        <v>104.63000000000001</v>
      </c>
      <c r="G52" s="33">
        <f t="shared" si="9"/>
        <v>788.21999999999991</v>
      </c>
      <c r="H52" s="33">
        <f t="shared" si="9"/>
        <v>0.51300000000000001</v>
      </c>
      <c r="I52" s="33">
        <f t="shared" si="9"/>
        <v>78.31</v>
      </c>
      <c r="J52" s="33">
        <f t="shared" si="9"/>
        <v>255.0359</v>
      </c>
      <c r="K52" s="33">
        <f t="shared" si="9"/>
        <v>3.4170000000000003</v>
      </c>
      <c r="L52" s="33">
        <f t="shared" si="9"/>
        <v>452.82</v>
      </c>
      <c r="M52" s="33">
        <f t="shared" si="9"/>
        <v>422.08000000000004</v>
      </c>
      <c r="N52" s="33">
        <f t="shared" si="9"/>
        <v>85.91</v>
      </c>
      <c r="O52" s="79">
        <f t="shared" si="9"/>
        <v>4.5199999999999996</v>
      </c>
    </row>
    <row r="53" spans="1:15" ht="16.5" customHeight="1" thickTop="1">
      <c r="A53" s="288" t="s">
        <v>47</v>
      </c>
      <c r="B53" s="289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5" ht="15.75">
      <c r="A54" s="140" t="s">
        <v>237</v>
      </c>
      <c r="B54" s="80" t="s">
        <v>134</v>
      </c>
      <c r="C54" s="81">
        <v>105</v>
      </c>
      <c r="D54" s="82">
        <v>11.22</v>
      </c>
      <c r="E54" s="82">
        <v>8.4</v>
      </c>
      <c r="F54" s="82">
        <v>11.91</v>
      </c>
      <c r="G54" s="82">
        <v>164</v>
      </c>
      <c r="H54" s="82">
        <v>5.7599999999999998E-2</v>
      </c>
      <c r="I54" s="82">
        <v>2.1000000000000001E-2</v>
      </c>
      <c r="J54" s="82">
        <v>2.691E-2</v>
      </c>
      <c r="K54" s="82">
        <v>0.44550000000000001</v>
      </c>
      <c r="L54" s="82">
        <v>26.0625</v>
      </c>
      <c r="M54" s="82">
        <v>126.32250000000001</v>
      </c>
      <c r="N54" s="82">
        <v>17.13</v>
      </c>
      <c r="O54" s="83">
        <v>0.06</v>
      </c>
    </row>
    <row r="55" spans="1:15" ht="15.75" customHeight="1">
      <c r="A55" s="134" t="s">
        <v>226</v>
      </c>
      <c r="B55" s="84" t="s">
        <v>225</v>
      </c>
      <c r="C55" s="38">
        <v>160</v>
      </c>
      <c r="D55" s="39">
        <v>3.6</v>
      </c>
      <c r="E55" s="39">
        <v>9.93</v>
      </c>
      <c r="F55" s="39">
        <v>52.92</v>
      </c>
      <c r="G55" s="39">
        <v>235.56</v>
      </c>
      <c r="H55" s="39">
        <v>0.16</v>
      </c>
      <c r="I55" s="39">
        <v>1.3</v>
      </c>
      <c r="J55" s="39">
        <v>64.84</v>
      </c>
      <c r="K55" s="39">
        <v>0.18</v>
      </c>
      <c r="L55" s="85">
        <f>'[1]7-11'!L58/150*180</f>
        <v>42</v>
      </c>
      <c r="M55" s="85">
        <f>'[1]7-11'!M58/150*180</f>
        <v>20.399999999999999</v>
      </c>
      <c r="N55" s="39">
        <v>34.200000000000003</v>
      </c>
      <c r="O55" s="40">
        <v>4.58</v>
      </c>
    </row>
    <row r="56" spans="1:15" s="152" customFormat="1" ht="15.75" customHeight="1">
      <c r="A56" s="131" t="s">
        <v>249</v>
      </c>
      <c r="B56" s="27" t="s">
        <v>80</v>
      </c>
      <c r="C56" s="28">
        <v>50</v>
      </c>
      <c r="D56" s="29">
        <v>3.3</v>
      </c>
      <c r="E56" s="29">
        <v>0.6</v>
      </c>
      <c r="F56" s="29">
        <v>16.7</v>
      </c>
      <c r="G56" s="29">
        <v>87</v>
      </c>
      <c r="H56" s="29">
        <v>0.09</v>
      </c>
      <c r="I56" s="29">
        <v>0</v>
      </c>
      <c r="J56" s="29">
        <v>0</v>
      </c>
      <c r="K56" s="29">
        <v>0.7</v>
      </c>
      <c r="L56" s="29">
        <v>17.5</v>
      </c>
      <c r="M56" s="29">
        <v>79</v>
      </c>
      <c r="N56" s="29">
        <v>23.5</v>
      </c>
      <c r="O56" s="29">
        <v>1.95</v>
      </c>
    </row>
    <row r="57" spans="1:15" s="152" customFormat="1" ht="15.75" customHeight="1">
      <c r="A57" s="131" t="s">
        <v>248</v>
      </c>
      <c r="B57" s="27" t="s">
        <v>144</v>
      </c>
      <c r="C57" s="28">
        <v>200</v>
      </c>
      <c r="D57" s="29">
        <v>1</v>
      </c>
      <c r="E57" s="29">
        <v>0.2</v>
      </c>
      <c r="F57" s="29">
        <v>0.4</v>
      </c>
      <c r="G57" s="29">
        <v>92</v>
      </c>
      <c r="H57" s="29">
        <v>0.02</v>
      </c>
      <c r="I57" s="29">
        <v>4</v>
      </c>
      <c r="J57" s="29">
        <v>0</v>
      </c>
      <c r="K57" s="29">
        <v>0</v>
      </c>
      <c r="L57" s="29">
        <v>14</v>
      </c>
      <c r="M57" s="29">
        <v>0</v>
      </c>
      <c r="N57" s="29">
        <v>0</v>
      </c>
      <c r="O57" s="29">
        <v>2.8</v>
      </c>
    </row>
    <row r="58" spans="1:15" ht="16.5" customHeight="1" thickBot="1">
      <c r="A58" s="283" t="s">
        <v>50</v>
      </c>
      <c r="B58" s="284"/>
      <c r="C58" s="86">
        <f t="shared" ref="C58:O58" si="10">SUM(C54:C57)</f>
        <v>515</v>
      </c>
      <c r="D58" s="33">
        <f t="shared" si="10"/>
        <v>19.12</v>
      </c>
      <c r="E58" s="33">
        <f t="shared" si="10"/>
        <v>19.13</v>
      </c>
      <c r="F58" s="33">
        <f t="shared" si="10"/>
        <v>81.93</v>
      </c>
      <c r="G58" s="33">
        <f t="shared" si="10"/>
        <v>578.55999999999995</v>
      </c>
      <c r="H58" s="33">
        <f t="shared" si="10"/>
        <v>0.3276</v>
      </c>
      <c r="I58" s="33">
        <f t="shared" si="10"/>
        <v>5.3209999999999997</v>
      </c>
      <c r="J58" s="33">
        <f t="shared" si="10"/>
        <v>64.866910000000004</v>
      </c>
      <c r="K58" s="33">
        <f t="shared" si="10"/>
        <v>1.3254999999999999</v>
      </c>
      <c r="L58" s="33">
        <f t="shared" si="10"/>
        <v>99.5625</v>
      </c>
      <c r="M58" s="33">
        <f t="shared" si="10"/>
        <v>225.7225</v>
      </c>
      <c r="N58" s="33">
        <f t="shared" si="10"/>
        <v>74.83</v>
      </c>
      <c r="O58" s="33">
        <f t="shared" si="10"/>
        <v>9.39</v>
      </c>
    </row>
    <row r="59" spans="1:15" ht="16.5" customHeight="1" thickTop="1">
      <c r="A59" s="291" t="s">
        <v>51</v>
      </c>
      <c r="B59" s="292"/>
      <c r="C59" s="250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</row>
    <row r="60" spans="1:15" ht="15.75" customHeight="1">
      <c r="A60" s="131" t="s">
        <v>266</v>
      </c>
      <c r="B60" s="27" t="s">
        <v>169</v>
      </c>
      <c r="C60" s="28">
        <v>200</v>
      </c>
      <c r="D60" s="31">
        <v>5.8</v>
      </c>
      <c r="E60" s="31">
        <v>5</v>
      </c>
      <c r="F60" s="31">
        <v>8</v>
      </c>
      <c r="G60" s="31">
        <v>100</v>
      </c>
      <c r="H60" s="31">
        <v>0.08</v>
      </c>
      <c r="I60" s="31">
        <v>1.4</v>
      </c>
      <c r="J60" s="31">
        <v>0.04</v>
      </c>
      <c r="K60" s="31">
        <v>0</v>
      </c>
      <c r="L60" s="31">
        <v>240</v>
      </c>
      <c r="M60" s="31">
        <v>180</v>
      </c>
      <c r="N60" s="31">
        <v>28</v>
      </c>
      <c r="O60" s="32">
        <v>0.2</v>
      </c>
    </row>
    <row r="61" spans="1:15" ht="18.75" customHeight="1">
      <c r="A61" s="135" t="s">
        <v>278</v>
      </c>
      <c r="B61" s="87" t="s">
        <v>175</v>
      </c>
      <c r="C61" s="88">
        <v>60</v>
      </c>
      <c r="D61" s="62">
        <v>5.48</v>
      </c>
      <c r="E61" s="62">
        <v>6.53</v>
      </c>
      <c r="F61" s="62">
        <v>26.75</v>
      </c>
      <c r="G61" s="62">
        <v>181.44</v>
      </c>
      <c r="H61" s="62">
        <v>0.05</v>
      </c>
      <c r="I61" s="62">
        <v>0.12</v>
      </c>
      <c r="J61" s="62">
        <v>0.08</v>
      </c>
      <c r="K61" s="62">
        <v>0.48</v>
      </c>
      <c r="L61" s="62">
        <v>39.6</v>
      </c>
      <c r="M61" s="62">
        <v>74.400000000000006</v>
      </c>
      <c r="N61" s="62">
        <v>8.4</v>
      </c>
      <c r="O61" s="62">
        <v>0.48</v>
      </c>
    </row>
    <row r="62" spans="1:15" ht="16.5" customHeight="1" thickBot="1">
      <c r="A62" s="283" t="s">
        <v>52</v>
      </c>
      <c r="B62" s="284"/>
      <c r="C62" s="251"/>
      <c r="D62" s="89">
        <f t="shared" ref="D62:O62" si="11">SUM(D60:D61)</f>
        <v>11.280000000000001</v>
      </c>
      <c r="E62" s="89">
        <f t="shared" si="11"/>
        <v>11.530000000000001</v>
      </c>
      <c r="F62" s="89">
        <f t="shared" si="11"/>
        <v>34.75</v>
      </c>
      <c r="G62" s="89">
        <f t="shared" si="11"/>
        <v>281.44</v>
      </c>
      <c r="H62" s="89">
        <f t="shared" si="11"/>
        <v>0.13</v>
      </c>
      <c r="I62" s="89">
        <f t="shared" si="11"/>
        <v>1.52</v>
      </c>
      <c r="J62" s="89">
        <f t="shared" si="11"/>
        <v>0.12</v>
      </c>
      <c r="K62" s="89">
        <f t="shared" si="11"/>
        <v>0.48</v>
      </c>
      <c r="L62" s="89">
        <f t="shared" si="11"/>
        <v>279.60000000000002</v>
      </c>
      <c r="M62" s="89">
        <f t="shared" si="11"/>
        <v>254.4</v>
      </c>
      <c r="N62" s="89">
        <f t="shared" si="11"/>
        <v>36.4</v>
      </c>
      <c r="O62" s="90">
        <f t="shared" si="11"/>
        <v>0.67999999999999994</v>
      </c>
    </row>
    <row r="63" spans="1:15" ht="17.25" customHeight="1" thickTop="1" thickBot="1">
      <c r="A63" s="302" t="s">
        <v>77</v>
      </c>
      <c r="B63" s="303"/>
      <c r="C63" s="304"/>
      <c r="D63" s="89">
        <f t="shared" ref="D63:O63" si="12">D43+D52+D58</f>
        <v>67.865000000000009</v>
      </c>
      <c r="E63" s="89">
        <f t="shared" si="12"/>
        <v>67.875</v>
      </c>
      <c r="F63" s="89">
        <f t="shared" si="12"/>
        <v>275.55</v>
      </c>
      <c r="G63" s="89">
        <f t="shared" si="12"/>
        <v>2003.6</v>
      </c>
      <c r="H63" s="89">
        <f t="shared" si="12"/>
        <v>1.1606000000000001</v>
      </c>
      <c r="I63" s="89">
        <f t="shared" si="12"/>
        <v>91.430999999999997</v>
      </c>
      <c r="J63" s="89">
        <f t="shared" si="12"/>
        <v>577.90280999999993</v>
      </c>
      <c r="K63" s="89">
        <f t="shared" si="12"/>
        <v>5.4924999999999997</v>
      </c>
      <c r="L63" s="89">
        <f t="shared" si="12"/>
        <v>753.25250000000005</v>
      </c>
      <c r="M63" s="89">
        <f t="shared" si="12"/>
        <v>886.99249999999995</v>
      </c>
      <c r="N63" s="89">
        <f t="shared" si="12"/>
        <v>217.74</v>
      </c>
      <c r="O63" s="91">
        <f t="shared" si="12"/>
        <v>17.71</v>
      </c>
    </row>
    <row r="64" spans="1:15" ht="17.25" customHeight="1" thickTop="1" thickBot="1">
      <c r="A64" s="302" t="s">
        <v>78</v>
      </c>
      <c r="B64" s="303"/>
      <c r="C64" s="304"/>
      <c r="D64" s="89">
        <f t="shared" ref="D64:O64" si="13">D43+D52+D62</f>
        <v>60.025000000000006</v>
      </c>
      <c r="E64" s="89">
        <f t="shared" si="13"/>
        <v>60.275000000000006</v>
      </c>
      <c r="F64" s="89">
        <f t="shared" si="13"/>
        <v>228.37</v>
      </c>
      <c r="G64" s="89">
        <f t="shared" si="13"/>
        <v>1706.48</v>
      </c>
      <c r="H64" s="89">
        <f t="shared" si="13"/>
        <v>0.96300000000000008</v>
      </c>
      <c r="I64" s="89">
        <f t="shared" si="13"/>
        <v>87.63</v>
      </c>
      <c r="J64" s="89">
        <f t="shared" si="13"/>
        <v>513.15589999999997</v>
      </c>
      <c r="K64" s="89">
        <f t="shared" si="13"/>
        <v>4.6470000000000002</v>
      </c>
      <c r="L64" s="89">
        <f t="shared" si="13"/>
        <v>933.29000000000008</v>
      </c>
      <c r="M64" s="89">
        <f t="shared" si="13"/>
        <v>915.67</v>
      </c>
      <c r="N64" s="89">
        <f t="shared" si="13"/>
        <v>179.31</v>
      </c>
      <c r="O64" s="91">
        <f t="shared" si="13"/>
        <v>9</v>
      </c>
    </row>
    <row r="65" spans="1:15" ht="17.25" customHeight="1" thickTop="1" thickBot="1">
      <c r="A65" s="286" t="s">
        <v>42</v>
      </c>
      <c r="B65" s="287"/>
      <c r="C65" s="86"/>
      <c r="D65" s="89">
        <f t="shared" ref="D65:O65" si="14">D43+D52+D58+D62</f>
        <v>79.14500000000001</v>
      </c>
      <c r="E65" s="89">
        <f t="shared" si="14"/>
        <v>79.405000000000001</v>
      </c>
      <c r="F65" s="89">
        <f t="shared" si="14"/>
        <v>310.3</v>
      </c>
      <c r="G65" s="89">
        <f t="shared" si="14"/>
        <v>2285.04</v>
      </c>
      <c r="H65" s="89">
        <f t="shared" si="14"/>
        <v>1.2906</v>
      </c>
      <c r="I65" s="89">
        <f t="shared" si="14"/>
        <v>92.950999999999993</v>
      </c>
      <c r="J65" s="89">
        <f t="shared" si="14"/>
        <v>578.02280999999994</v>
      </c>
      <c r="K65" s="89">
        <f t="shared" si="14"/>
        <v>5.9725000000000001</v>
      </c>
      <c r="L65" s="89">
        <f t="shared" si="14"/>
        <v>1032.8525</v>
      </c>
      <c r="M65" s="89">
        <f t="shared" si="14"/>
        <v>1141.3924999999999</v>
      </c>
      <c r="N65" s="89">
        <f t="shared" si="14"/>
        <v>254.14000000000001</v>
      </c>
      <c r="O65" s="89">
        <f t="shared" si="14"/>
        <v>18.39</v>
      </c>
    </row>
    <row r="66" spans="1:15" ht="13.5" customHeight="1" thickTop="1">
      <c r="A66" s="68"/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0" t="s">
        <v>41</v>
      </c>
    </row>
    <row r="67" spans="1:15" ht="16.5" customHeight="1" thickBot="1">
      <c r="A67" s="71" t="s">
        <v>22</v>
      </c>
      <c r="B67" s="68"/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ht="16.5" customHeight="1" thickTop="1">
      <c r="A68" s="295" t="s">
        <v>2</v>
      </c>
      <c r="B68" s="293" t="s">
        <v>38</v>
      </c>
      <c r="C68" s="293" t="s">
        <v>3</v>
      </c>
      <c r="D68" s="282" t="s">
        <v>4</v>
      </c>
      <c r="E68" s="282"/>
      <c r="F68" s="282"/>
      <c r="G68" s="282" t="s">
        <v>5</v>
      </c>
      <c r="H68" s="282" t="s">
        <v>6</v>
      </c>
      <c r="I68" s="282"/>
      <c r="J68" s="282"/>
      <c r="K68" s="282"/>
      <c r="L68" s="282" t="s">
        <v>7</v>
      </c>
      <c r="M68" s="282"/>
      <c r="N68" s="282"/>
      <c r="O68" s="290"/>
    </row>
    <row r="69" spans="1:15" ht="16.5" customHeight="1" thickBot="1">
      <c r="A69" s="296"/>
      <c r="B69" s="294"/>
      <c r="C69" s="294"/>
      <c r="D69" s="249" t="s">
        <v>8</v>
      </c>
      <c r="E69" s="249" t="s">
        <v>9</v>
      </c>
      <c r="F69" s="249" t="s">
        <v>10</v>
      </c>
      <c r="G69" s="285"/>
      <c r="H69" s="249" t="s">
        <v>11</v>
      </c>
      <c r="I69" s="249" t="s">
        <v>12</v>
      </c>
      <c r="J69" s="249" t="s">
        <v>13</v>
      </c>
      <c r="K69" s="249" t="s">
        <v>14</v>
      </c>
      <c r="L69" s="249" t="s">
        <v>15</v>
      </c>
      <c r="M69" s="249" t="s">
        <v>16</v>
      </c>
      <c r="N69" s="249" t="s">
        <v>40</v>
      </c>
      <c r="O69" s="23" t="s">
        <v>17</v>
      </c>
    </row>
    <row r="70" spans="1:15" ht="17.25" customHeight="1" thickTop="1">
      <c r="A70" s="291" t="s">
        <v>18</v>
      </c>
      <c r="B70" s="292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</row>
    <row r="71" spans="1:15" s="206" customFormat="1" ht="15.75" customHeight="1">
      <c r="A71" s="135" t="s">
        <v>292</v>
      </c>
      <c r="B71" s="167" t="s">
        <v>110</v>
      </c>
      <c r="C71" s="168" t="s">
        <v>156</v>
      </c>
      <c r="D71" s="169">
        <v>17.7</v>
      </c>
      <c r="E71" s="169">
        <v>18.899999999999999</v>
      </c>
      <c r="F71" s="169">
        <v>62.21</v>
      </c>
      <c r="G71" s="169">
        <v>488.5</v>
      </c>
      <c r="H71" s="169">
        <v>0.23</v>
      </c>
      <c r="I71" s="169">
        <v>4</v>
      </c>
      <c r="J71" s="169">
        <v>67.8</v>
      </c>
      <c r="K71" s="169">
        <v>4.8</v>
      </c>
      <c r="L71" s="169">
        <v>143.94</v>
      </c>
      <c r="M71" s="169">
        <v>111.9</v>
      </c>
      <c r="N71" s="169">
        <v>9.1999999999999993</v>
      </c>
      <c r="O71" s="169">
        <v>1.073</v>
      </c>
    </row>
    <row r="72" spans="1:15" s="152" customFormat="1" ht="15.75" customHeight="1">
      <c r="A72" s="135" t="s">
        <v>250</v>
      </c>
      <c r="B72" s="47" t="s">
        <v>111</v>
      </c>
      <c r="C72" s="255">
        <v>100</v>
      </c>
      <c r="D72" s="48">
        <v>0.4</v>
      </c>
      <c r="E72" s="48">
        <v>0.4</v>
      </c>
      <c r="F72" s="48">
        <v>9.8000000000000007</v>
      </c>
      <c r="G72" s="48">
        <v>47</v>
      </c>
      <c r="H72" s="48">
        <v>0.03</v>
      </c>
      <c r="I72" s="48">
        <v>10</v>
      </c>
      <c r="J72" s="48">
        <v>0</v>
      </c>
      <c r="K72" s="48">
        <v>0.2</v>
      </c>
      <c r="L72" s="48">
        <v>16</v>
      </c>
      <c r="M72" s="48">
        <v>11</v>
      </c>
      <c r="N72" s="48">
        <v>9</v>
      </c>
      <c r="O72" s="92">
        <v>2.2000000000000002</v>
      </c>
    </row>
    <row r="73" spans="1:15" ht="15.75" customHeight="1">
      <c r="A73" s="141" t="s">
        <v>112</v>
      </c>
      <c r="B73" s="47" t="s">
        <v>113</v>
      </c>
      <c r="C73" s="255">
        <v>200</v>
      </c>
      <c r="D73" s="48">
        <v>2</v>
      </c>
      <c r="E73" s="48">
        <v>1.85</v>
      </c>
      <c r="F73" s="48">
        <v>14.6</v>
      </c>
      <c r="G73" s="48">
        <v>83</v>
      </c>
      <c r="H73" s="48">
        <v>0.04</v>
      </c>
      <c r="I73" s="48">
        <v>0.03</v>
      </c>
      <c r="J73" s="48">
        <v>0.01</v>
      </c>
      <c r="K73" s="48">
        <v>0</v>
      </c>
      <c r="L73" s="48">
        <v>115.82</v>
      </c>
      <c r="M73" s="48">
        <v>93</v>
      </c>
      <c r="N73" s="48">
        <v>15</v>
      </c>
      <c r="O73" s="92">
        <v>0.87</v>
      </c>
    </row>
    <row r="74" spans="1:15" ht="16.5" customHeight="1" thickBot="1">
      <c r="A74" s="297" t="s">
        <v>19</v>
      </c>
      <c r="B74" s="298"/>
      <c r="C74" s="251">
        <v>500</v>
      </c>
      <c r="D74" s="33">
        <f t="shared" ref="D74:O74" si="15">SUM(D71:D73)</f>
        <v>20.099999999999998</v>
      </c>
      <c r="E74" s="33">
        <f t="shared" si="15"/>
        <v>21.15</v>
      </c>
      <c r="F74" s="33">
        <f t="shared" si="15"/>
        <v>86.61</v>
      </c>
      <c r="G74" s="33">
        <f t="shared" si="15"/>
        <v>618.5</v>
      </c>
      <c r="H74" s="33">
        <f t="shared" si="15"/>
        <v>0.3</v>
      </c>
      <c r="I74" s="33">
        <f t="shared" si="15"/>
        <v>14.03</v>
      </c>
      <c r="J74" s="33">
        <f t="shared" si="15"/>
        <v>67.81</v>
      </c>
      <c r="K74" s="33">
        <f t="shared" si="15"/>
        <v>5</v>
      </c>
      <c r="L74" s="33">
        <f t="shared" si="15"/>
        <v>275.76</v>
      </c>
      <c r="M74" s="33">
        <f t="shared" si="15"/>
        <v>215.9</v>
      </c>
      <c r="N74" s="33">
        <f t="shared" si="15"/>
        <v>33.200000000000003</v>
      </c>
      <c r="O74" s="79">
        <f t="shared" si="15"/>
        <v>4.1429999999999998</v>
      </c>
    </row>
    <row r="75" spans="1:15" ht="16.5" customHeight="1" thickTop="1">
      <c r="A75" s="291" t="s">
        <v>20</v>
      </c>
      <c r="B75" s="292"/>
      <c r="C75" s="250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</row>
    <row r="76" spans="1:15" ht="15.75" customHeight="1">
      <c r="A76" s="135" t="s">
        <v>254</v>
      </c>
      <c r="B76" s="47" t="s">
        <v>82</v>
      </c>
      <c r="C76" s="255">
        <v>60</v>
      </c>
      <c r="D76" s="48">
        <v>1.44</v>
      </c>
      <c r="E76" s="48">
        <v>4.26</v>
      </c>
      <c r="F76" s="48">
        <v>6.24</v>
      </c>
      <c r="G76" s="48">
        <v>69</v>
      </c>
      <c r="H76" s="48">
        <v>0.02</v>
      </c>
      <c r="I76" s="48">
        <v>4.74</v>
      </c>
      <c r="J76" s="48">
        <v>0</v>
      </c>
      <c r="K76" s="48">
        <v>2.2799999999999998</v>
      </c>
      <c r="L76" s="48">
        <v>26.4</v>
      </c>
      <c r="M76" s="48">
        <v>34.799999999999997</v>
      </c>
      <c r="N76" s="48">
        <v>18</v>
      </c>
      <c r="O76" s="48">
        <v>1.02</v>
      </c>
    </row>
    <row r="77" spans="1:15" s="152" customFormat="1" ht="15.75" customHeight="1">
      <c r="A77" s="131" t="s">
        <v>293</v>
      </c>
      <c r="B77" s="27" t="s">
        <v>145</v>
      </c>
      <c r="C77" s="28">
        <v>230</v>
      </c>
      <c r="D77" s="29">
        <v>2.0009999999999999</v>
      </c>
      <c r="E77" s="29">
        <v>4.0940000000000003</v>
      </c>
      <c r="F77" s="29">
        <v>11.063000000000001</v>
      </c>
      <c r="G77" s="29">
        <v>89.24</v>
      </c>
      <c r="H77" s="29">
        <v>5.9799999999999999E-2</v>
      </c>
      <c r="I77" s="29">
        <v>8.4410000000000007</v>
      </c>
      <c r="J77" s="29">
        <v>85</v>
      </c>
      <c r="K77" s="29">
        <v>0.23</v>
      </c>
      <c r="L77" s="29">
        <v>89.83</v>
      </c>
      <c r="M77" s="29">
        <v>85.39</v>
      </c>
      <c r="N77" s="29">
        <v>18.399999999999999</v>
      </c>
      <c r="O77" s="29">
        <v>0.09</v>
      </c>
    </row>
    <row r="78" spans="1:15" s="152" customFormat="1" ht="15.75" customHeight="1">
      <c r="A78" s="185" t="s">
        <v>232</v>
      </c>
      <c r="B78" s="172" t="s">
        <v>83</v>
      </c>
      <c r="C78" s="173" t="s">
        <v>155</v>
      </c>
      <c r="D78" s="174">
        <v>19.98</v>
      </c>
      <c r="E78" s="174">
        <v>18.010000000000002</v>
      </c>
      <c r="F78" s="174">
        <v>54.18</v>
      </c>
      <c r="G78" s="174">
        <v>458.72</v>
      </c>
      <c r="H78" s="29">
        <v>0.127</v>
      </c>
      <c r="I78" s="29">
        <v>10.7</v>
      </c>
      <c r="J78" s="29">
        <v>165</v>
      </c>
      <c r="K78" s="29">
        <v>3.1859999999999999</v>
      </c>
      <c r="L78" s="29">
        <v>135.80000000000001</v>
      </c>
      <c r="M78" s="29">
        <v>117.58</v>
      </c>
      <c r="N78" s="29">
        <v>17.829999999999998</v>
      </c>
      <c r="O78" s="29">
        <v>0.17</v>
      </c>
    </row>
    <row r="79" spans="1:15" s="152" customFormat="1" ht="15.75" customHeight="1">
      <c r="A79" s="177" t="s">
        <v>272</v>
      </c>
      <c r="B79" s="27" t="s">
        <v>97</v>
      </c>
      <c r="C79" s="28">
        <v>60</v>
      </c>
      <c r="D79" s="29">
        <v>4.5599999999999996</v>
      </c>
      <c r="E79" s="29">
        <v>0.48</v>
      </c>
      <c r="F79" s="29">
        <v>29.52</v>
      </c>
      <c r="G79" s="29">
        <v>141</v>
      </c>
      <c r="H79" s="29">
        <v>6.6000000000000003E-2</v>
      </c>
      <c r="I79" s="29">
        <v>0</v>
      </c>
      <c r="J79" s="29">
        <v>0</v>
      </c>
      <c r="K79" s="29">
        <v>0.66</v>
      </c>
      <c r="L79" s="29">
        <v>12</v>
      </c>
      <c r="M79" s="29">
        <v>39</v>
      </c>
      <c r="N79" s="29">
        <v>8.4</v>
      </c>
      <c r="O79" s="29">
        <v>0.66</v>
      </c>
    </row>
    <row r="80" spans="1:15" s="152" customFormat="1" ht="15.75" customHeight="1">
      <c r="A80" s="131" t="s">
        <v>250</v>
      </c>
      <c r="B80" s="27" t="s">
        <v>102</v>
      </c>
      <c r="C80" s="28">
        <v>100</v>
      </c>
      <c r="D80" s="29">
        <v>0.8</v>
      </c>
      <c r="E80" s="29">
        <v>0.4</v>
      </c>
      <c r="F80" s="29">
        <v>8.1</v>
      </c>
      <c r="G80" s="29">
        <v>47</v>
      </c>
      <c r="H80" s="31">
        <v>0.02</v>
      </c>
      <c r="I80" s="31">
        <v>180</v>
      </c>
      <c r="J80" s="31">
        <v>0</v>
      </c>
      <c r="K80" s="31">
        <v>0.3</v>
      </c>
      <c r="L80" s="31">
        <v>40</v>
      </c>
      <c r="M80" s="31">
        <v>34</v>
      </c>
      <c r="N80" s="31">
        <v>25</v>
      </c>
      <c r="O80" s="32">
        <v>0.8</v>
      </c>
    </row>
    <row r="81" spans="1:15" s="152" customFormat="1" ht="15.75" customHeight="1">
      <c r="A81" s="131" t="s">
        <v>255</v>
      </c>
      <c r="B81" s="78" t="s">
        <v>101</v>
      </c>
      <c r="C81" s="28">
        <v>200</v>
      </c>
      <c r="D81" s="29">
        <v>0.3</v>
      </c>
      <c r="E81" s="29">
        <v>0</v>
      </c>
      <c r="F81" s="29">
        <v>20.100000000000001</v>
      </c>
      <c r="G81" s="29">
        <v>81</v>
      </c>
      <c r="H81" s="29">
        <v>0</v>
      </c>
      <c r="I81" s="29">
        <v>0.8</v>
      </c>
      <c r="J81" s="29">
        <v>0</v>
      </c>
      <c r="K81" s="29">
        <v>0</v>
      </c>
      <c r="L81" s="29">
        <v>10</v>
      </c>
      <c r="M81" s="29">
        <v>6</v>
      </c>
      <c r="N81" s="29">
        <v>3</v>
      </c>
      <c r="O81" s="41">
        <v>0.6</v>
      </c>
    </row>
    <row r="82" spans="1:15" ht="16.5" customHeight="1" thickBot="1">
      <c r="A82" s="337" t="s">
        <v>21</v>
      </c>
      <c r="B82" s="338"/>
      <c r="C82" s="251">
        <v>820</v>
      </c>
      <c r="D82" s="33">
        <f t="shared" ref="D82:O82" si="16">SUM(D76:D81)</f>
        <v>29.081</v>
      </c>
      <c r="E82" s="33">
        <f t="shared" si="16"/>
        <v>27.244</v>
      </c>
      <c r="F82" s="33">
        <f t="shared" si="16"/>
        <v>129.203</v>
      </c>
      <c r="G82" s="33">
        <f t="shared" si="16"/>
        <v>885.96</v>
      </c>
      <c r="H82" s="33">
        <f t="shared" si="16"/>
        <v>0.2928</v>
      </c>
      <c r="I82" s="33">
        <f t="shared" si="16"/>
        <v>204.68100000000001</v>
      </c>
      <c r="J82" s="33">
        <f t="shared" si="16"/>
        <v>250</v>
      </c>
      <c r="K82" s="33">
        <f t="shared" si="16"/>
        <v>6.6559999999999997</v>
      </c>
      <c r="L82" s="33">
        <f t="shared" si="16"/>
        <v>314.02999999999997</v>
      </c>
      <c r="M82" s="33">
        <f t="shared" si="16"/>
        <v>316.77</v>
      </c>
      <c r="N82" s="33">
        <f t="shared" si="16"/>
        <v>90.63</v>
      </c>
      <c r="O82" s="79">
        <f t="shared" si="16"/>
        <v>3.3400000000000003</v>
      </c>
    </row>
    <row r="83" spans="1:15" ht="16.5" customHeight="1" thickTop="1">
      <c r="A83" s="334" t="s">
        <v>47</v>
      </c>
      <c r="B83" s="334"/>
      <c r="C83" s="44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6"/>
    </row>
    <row r="84" spans="1:15" s="152" customFormat="1" ht="15.75" customHeight="1">
      <c r="A84" s="131" t="s">
        <v>94</v>
      </c>
      <c r="B84" s="27" t="s">
        <v>95</v>
      </c>
      <c r="C84" s="28">
        <v>60</v>
      </c>
      <c r="D84" s="29">
        <v>1.86</v>
      </c>
      <c r="E84" s="29">
        <v>0.12</v>
      </c>
      <c r="F84" s="29">
        <v>3.9</v>
      </c>
      <c r="G84" s="29">
        <v>24</v>
      </c>
      <c r="H84" s="29">
        <v>0.06</v>
      </c>
      <c r="I84" s="29">
        <v>6</v>
      </c>
      <c r="J84" s="29">
        <v>0.18</v>
      </c>
      <c r="K84" s="29">
        <v>0</v>
      </c>
      <c r="L84" s="29">
        <v>12</v>
      </c>
      <c r="M84" s="29">
        <v>37.200000000000003</v>
      </c>
      <c r="N84" s="29">
        <v>12.6</v>
      </c>
      <c r="O84" s="29">
        <v>0.42</v>
      </c>
    </row>
    <row r="85" spans="1:15" s="152" customFormat="1" ht="15.75" customHeight="1">
      <c r="A85" s="131" t="s">
        <v>227</v>
      </c>
      <c r="B85" s="27" t="s">
        <v>228</v>
      </c>
      <c r="C85" s="28">
        <v>100</v>
      </c>
      <c r="D85" s="29">
        <v>10.96</v>
      </c>
      <c r="E85" s="29">
        <v>11.7</v>
      </c>
      <c r="F85" s="29">
        <v>13.37</v>
      </c>
      <c r="G85" s="29">
        <v>202.62</v>
      </c>
      <c r="H85" s="29">
        <v>0.25</v>
      </c>
      <c r="I85" s="29">
        <v>7.2</v>
      </c>
      <c r="J85" s="29">
        <v>175</v>
      </c>
      <c r="K85" s="29">
        <v>0</v>
      </c>
      <c r="L85" s="29">
        <v>22</v>
      </c>
      <c r="M85" s="29">
        <v>0</v>
      </c>
      <c r="N85" s="29">
        <v>0</v>
      </c>
      <c r="O85" s="29">
        <v>5.2</v>
      </c>
    </row>
    <row r="86" spans="1:15" s="152" customFormat="1" ht="15.75" customHeight="1">
      <c r="A86" s="131" t="s">
        <v>294</v>
      </c>
      <c r="B86" s="27" t="s">
        <v>88</v>
      </c>
      <c r="C86" s="28">
        <v>150</v>
      </c>
      <c r="D86" s="29">
        <v>2.85</v>
      </c>
      <c r="E86" s="29">
        <v>7.35</v>
      </c>
      <c r="F86" s="29">
        <v>19.05</v>
      </c>
      <c r="G86" s="29">
        <v>153</v>
      </c>
      <c r="H86" s="29">
        <v>0.15</v>
      </c>
      <c r="I86" s="29">
        <v>0.8</v>
      </c>
      <c r="J86" s="29">
        <v>66.67</v>
      </c>
      <c r="K86" s="29">
        <v>0.15</v>
      </c>
      <c r="L86" s="29">
        <v>16.5</v>
      </c>
      <c r="M86" s="29">
        <v>78</v>
      </c>
      <c r="N86" s="29">
        <v>30</v>
      </c>
      <c r="O86" s="29">
        <v>1.2</v>
      </c>
    </row>
    <row r="87" spans="1:15" s="152" customFormat="1" ht="15.75" customHeight="1">
      <c r="A87" s="131" t="s">
        <v>246</v>
      </c>
      <c r="B87" s="27" t="s">
        <v>97</v>
      </c>
      <c r="C87" s="28">
        <v>55</v>
      </c>
      <c r="D87" s="29">
        <v>4.18</v>
      </c>
      <c r="E87" s="29">
        <v>0.44</v>
      </c>
      <c r="F87" s="29">
        <v>27.06</v>
      </c>
      <c r="G87" s="29">
        <v>129.25</v>
      </c>
      <c r="H87" s="29">
        <v>6.0500000000000005E-2</v>
      </c>
      <c r="I87" s="29">
        <v>0</v>
      </c>
      <c r="J87" s="29">
        <v>0</v>
      </c>
      <c r="K87" s="29">
        <v>0.60499999999999998</v>
      </c>
      <c r="L87" s="29">
        <v>11</v>
      </c>
      <c r="M87" s="29">
        <v>35.75</v>
      </c>
      <c r="N87" s="29">
        <v>7.7</v>
      </c>
      <c r="O87" s="29">
        <v>0.60499999999999998</v>
      </c>
    </row>
    <row r="88" spans="1:15" s="152" customFormat="1" ht="15.75" customHeight="1">
      <c r="A88" s="131" t="s">
        <v>255</v>
      </c>
      <c r="B88" s="27" t="s">
        <v>141</v>
      </c>
      <c r="C88" s="28">
        <v>200</v>
      </c>
      <c r="D88" s="29">
        <v>0.3</v>
      </c>
      <c r="E88" s="29">
        <v>0</v>
      </c>
      <c r="F88" s="29">
        <v>20.100000000000001</v>
      </c>
      <c r="G88" s="29">
        <v>81</v>
      </c>
      <c r="H88" s="29">
        <v>0</v>
      </c>
      <c r="I88" s="29">
        <v>0.8</v>
      </c>
      <c r="J88" s="29">
        <v>0</v>
      </c>
      <c r="K88" s="29">
        <v>0</v>
      </c>
      <c r="L88" s="29">
        <v>10</v>
      </c>
      <c r="M88" s="29">
        <v>6</v>
      </c>
      <c r="N88" s="29">
        <v>3</v>
      </c>
      <c r="O88" s="41">
        <v>0.6</v>
      </c>
    </row>
    <row r="89" spans="1:15" ht="16.5" customHeight="1" thickBot="1">
      <c r="A89" s="283" t="s">
        <v>48</v>
      </c>
      <c r="B89" s="284"/>
      <c r="C89" s="251">
        <f>SUM(C84:C88)</f>
        <v>565</v>
      </c>
      <c r="D89" s="33">
        <f>SUM(D84:D88)</f>
        <v>20.150000000000002</v>
      </c>
      <c r="E89" s="33">
        <f t="shared" ref="E89:O89" si="17">SUM(E84:E88)</f>
        <v>19.61</v>
      </c>
      <c r="F89" s="33">
        <f t="shared" si="17"/>
        <v>83.47999999999999</v>
      </c>
      <c r="G89" s="33">
        <f t="shared" si="17"/>
        <v>589.87</v>
      </c>
      <c r="H89" s="33">
        <f t="shared" si="17"/>
        <v>0.52049999999999996</v>
      </c>
      <c r="I89" s="33">
        <f t="shared" si="17"/>
        <v>14.8</v>
      </c>
      <c r="J89" s="33">
        <f t="shared" si="17"/>
        <v>241.85000000000002</v>
      </c>
      <c r="K89" s="33">
        <f t="shared" si="17"/>
        <v>0.755</v>
      </c>
      <c r="L89" s="33">
        <f t="shared" si="17"/>
        <v>71.5</v>
      </c>
      <c r="M89" s="33">
        <f t="shared" si="17"/>
        <v>156.94999999999999</v>
      </c>
      <c r="N89" s="33">
        <f t="shared" si="17"/>
        <v>53.300000000000004</v>
      </c>
      <c r="O89" s="33">
        <f t="shared" si="17"/>
        <v>8.0250000000000004</v>
      </c>
    </row>
    <row r="90" spans="1:15" s="206" customFormat="1" ht="16.5" customHeight="1" thickTop="1">
      <c r="A90" s="291" t="s">
        <v>51</v>
      </c>
      <c r="B90" s="292"/>
      <c r="C90" s="250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</row>
    <row r="91" spans="1:15" ht="15.75" customHeight="1">
      <c r="A91" s="131" t="s">
        <v>266</v>
      </c>
      <c r="B91" s="27" t="s">
        <v>170</v>
      </c>
      <c r="C91" s="28">
        <v>200</v>
      </c>
      <c r="D91" s="29">
        <v>5.8</v>
      </c>
      <c r="E91" s="29">
        <v>5</v>
      </c>
      <c r="F91" s="29">
        <v>8</v>
      </c>
      <c r="G91" s="29">
        <v>100</v>
      </c>
      <c r="H91" s="29">
        <v>0.08</v>
      </c>
      <c r="I91" s="29">
        <v>1.4</v>
      </c>
      <c r="J91" s="29">
        <v>0.04</v>
      </c>
      <c r="K91" s="29">
        <v>0</v>
      </c>
      <c r="L91" s="29">
        <v>240</v>
      </c>
      <c r="M91" s="29">
        <v>180</v>
      </c>
      <c r="N91" s="29">
        <v>28</v>
      </c>
      <c r="O91" s="41">
        <v>0.2</v>
      </c>
    </row>
    <row r="92" spans="1:15" ht="15.75" customHeight="1">
      <c r="A92" s="136" t="s">
        <v>276</v>
      </c>
      <c r="B92" s="59" t="s">
        <v>176</v>
      </c>
      <c r="C92" s="50">
        <v>75</v>
      </c>
      <c r="D92" s="51">
        <v>5.9</v>
      </c>
      <c r="E92" s="51">
        <v>4</v>
      </c>
      <c r="F92" s="51">
        <v>39.630000000000003</v>
      </c>
      <c r="G92" s="51">
        <v>218</v>
      </c>
      <c r="H92" s="51">
        <v>0.02</v>
      </c>
      <c r="I92" s="51">
        <v>16.39</v>
      </c>
      <c r="J92" s="51">
        <v>0.05</v>
      </c>
      <c r="K92" s="51">
        <v>0.47</v>
      </c>
      <c r="L92" s="51">
        <v>57.9</v>
      </c>
      <c r="M92" s="51">
        <v>46.5</v>
      </c>
      <c r="N92" s="51">
        <v>8.25</v>
      </c>
      <c r="O92" s="52">
        <v>0.87</v>
      </c>
    </row>
    <row r="93" spans="1:15" ht="16.5" customHeight="1" thickBot="1">
      <c r="A93" s="283" t="s">
        <v>52</v>
      </c>
      <c r="B93" s="284"/>
      <c r="C93" s="251"/>
      <c r="D93" s="33">
        <f>SUM(D91:D92)</f>
        <v>11.7</v>
      </c>
      <c r="E93" s="33">
        <f t="shared" ref="E93:O93" si="18">SUM(E91:E92)</f>
        <v>9</v>
      </c>
      <c r="F93" s="33">
        <f t="shared" si="18"/>
        <v>47.63</v>
      </c>
      <c r="G93" s="33">
        <f t="shared" si="18"/>
        <v>318</v>
      </c>
      <c r="H93" s="33">
        <f t="shared" si="18"/>
        <v>0.1</v>
      </c>
      <c r="I93" s="33">
        <f t="shared" si="18"/>
        <v>17.79</v>
      </c>
      <c r="J93" s="33">
        <f t="shared" si="18"/>
        <v>0.09</v>
      </c>
      <c r="K93" s="33">
        <f t="shared" si="18"/>
        <v>0.47</v>
      </c>
      <c r="L93" s="33">
        <f t="shared" si="18"/>
        <v>297.89999999999998</v>
      </c>
      <c r="M93" s="33">
        <f t="shared" si="18"/>
        <v>226.5</v>
      </c>
      <c r="N93" s="33">
        <f t="shared" si="18"/>
        <v>36.25</v>
      </c>
      <c r="O93" s="79">
        <f t="shared" si="18"/>
        <v>1.07</v>
      </c>
    </row>
    <row r="94" spans="1:15" ht="17.25" customHeight="1" thickTop="1" thickBot="1">
      <c r="A94" s="319" t="s">
        <v>57</v>
      </c>
      <c r="B94" s="320"/>
      <c r="C94" s="321"/>
      <c r="D94" s="89">
        <f t="shared" ref="D94:O94" si="19">D74+D82+D89</f>
        <v>69.331000000000003</v>
      </c>
      <c r="E94" s="89">
        <f t="shared" si="19"/>
        <v>68.003999999999991</v>
      </c>
      <c r="F94" s="89">
        <f t="shared" si="19"/>
        <v>299.29300000000001</v>
      </c>
      <c r="G94" s="89">
        <f t="shared" si="19"/>
        <v>2094.33</v>
      </c>
      <c r="H94" s="89">
        <f t="shared" si="19"/>
        <v>1.1133</v>
      </c>
      <c r="I94" s="89">
        <f t="shared" si="19"/>
        <v>233.51100000000002</v>
      </c>
      <c r="J94" s="89">
        <f t="shared" si="19"/>
        <v>559.66000000000008</v>
      </c>
      <c r="K94" s="89">
        <f t="shared" si="19"/>
        <v>12.411</v>
      </c>
      <c r="L94" s="89">
        <f t="shared" si="19"/>
        <v>661.29</v>
      </c>
      <c r="M94" s="89">
        <f t="shared" si="19"/>
        <v>689.61999999999989</v>
      </c>
      <c r="N94" s="89">
        <f t="shared" si="19"/>
        <v>177.13</v>
      </c>
      <c r="O94" s="90">
        <f t="shared" si="19"/>
        <v>15.508000000000001</v>
      </c>
    </row>
    <row r="95" spans="1:15" ht="17.25" customHeight="1" thickTop="1" thickBot="1">
      <c r="A95" s="319" t="s">
        <v>58</v>
      </c>
      <c r="B95" s="320"/>
      <c r="C95" s="321"/>
      <c r="D95" s="89">
        <f t="shared" ref="D95:O95" si="20">D74+D82+D93</f>
        <v>60.881</v>
      </c>
      <c r="E95" s="89">
        <f t="shared" si="20"/>
        <v>57.393999999999998</v>
      </c>
      <c r="F95" s="89">
        <f t="shared" si="20"/>
        <v>263.44299999999998</v>
      </c>
      <c r="G95" s="89">
        <f t="shared" si="20"/>
        <v>1822.46</v>
      </c>
      <c r="H95" s="89">
        <f t="shared" si="20"/>
        <v>0.69279999999999997</v>
      </c>
      <c r="I95" s="89">
        <f t="shared" si="20"/>
        <v>236.501</v>
      </c>
      <c r="J95" s="89">
        <f t="shared" si="20"/>
        <v>317.89999999999998</v>
      </c>
      <c r="K95" s="89">
        <f t="shared" si="20"/>
        <v>12.125999999999999</v>
      </c>
      <c r="L95" s="89">
        <f t="shared" si="20"/>
        <v>887.68999999999994</v>
      </c>
      <c r="M95" s="89">
        <f t="shared" si="20"/>
        <v>759.17</v>
      </c>
      <c r="N95" s="89">
        <f t="shared" si="20"/>
        <v>160.07999999999998</v>
      </c>
      <c r="O95" s="90">
        <f t="shared" si="20"/>
        <v>8.5530000000000008</v>
      </c>
    </row>
    <row r="96" spans="1:15" ht="17.25" customHeight="1" thickTop="1" thickBot="1">
      <c r="A96" s="286" t="s">
        <v>23</v>
      </c>
      <c r="B96" s="287"/>
      <c r="C96" s="86"/>
      <c r="D96" s="89">
        <f t="shared" ref="D96:O96" si="21">D74+D82+D89+D93</f>
        <v>81.031000000000006</v>
      </c>
      <c r="E96" s="89">
        <f t="shared" si="21"/>
        <v>77.003999999999991</v>
      </c>
      <c r="F96" s="89">
        <f t="shared" si="21"/>
        <v>346.923</v>
      </c>
      <c r="G96" s="89">
        <f t="shared" si="21"/>
        <v>2412.33</v>
      </c>
      <c r="H96" s="89">
        <f t="shared" si="21"/>
        <v>1.2133</v>
      </c>
      <c r="I96" s="89">
        <f t="shared" si="21"/>
        <v>251.30100000000002</v>
      </c>
      <c r="J96" s="89">
        <f t="shared" si="21"/>
        <v>559.75000000000011</v>
      </c>
      <c r="K96" s="89">
        <f t="shared" si="21"/>
        <v>12.881</v>
      </c>
      <c r="L96" s="89">
        <f t="shared" si="21"/>
        <v>959.18999999999994</v>
      </c>
      <c r="M96" s="89">
        <f t="shared" si="21"/>
        <v>916.11999999999989</v>
      </c>
      <c r="N96" s="89">
        <f t="shared" si="21"/>
        <v>213.38</v>
      </c>
      <c r="O96" s="90">
        <f t="shared" si="21"/>
        <v>16.577999999999999</v>
      </c>
    </row>
    <row r="97" spans="1:17" ht="13.5" customHeight="1" thickTop="1">
      <c r="A97" s="68"/>
      <c r="B97" s="68"/>
      <c r="C97" s="68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70" t="s">
        <v>41</v>
      </c>
    </row>
    <row r="98" spans="1:17" ht="15.75" customHeight="1">
      <c r="A98" s="71" t="s">
        <v>24</v>
      </c>
      <c r="B98" s="68"/>
      <c r="C98" s="68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1:17" ht="16.5" customHeight="1" thickBot="1">
      <c r="A99" s="67"/>
      <c r="B99" s="68"/>
      <c r="C99" s="68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1:17" ht="16.5" customHeight="1" thickTop="1">
      <c r="A100" s="332" t="s">
        <v>2</v>
      </c>
      <c r="B100" s="329" t="s">
        <v>38</v>
      </c>
      <c r="C100" s="329" t="s">
        <v>3</v>
      </c>
      <c r="D100" s="324" t="s">
        <v>4</v>
      </c>
      <c r="E100" s="325"/>
      <c r="F100" s="331"/>
      <c r="G100" s="329" t="s">
        <v>5</v>
      </c>
      <c r="H100" s="324" t="s">
        <v>6</v>
      </c>
      <c r="I100" s="325"/>
      <c r="J100" s="325"/>
      <c r="K100" s="331"/>
      <c r="L100" s="324" t="s">
        <v>7</v>
      </c>
      <c r="M100" s="325"/>
      <c r="N100" s="325"/>
      <c r="O100" s="326"/>
    </row>
    <row r="101" spans="1:17" ht="16.5" customHeight="1" thickBot="1">
      <c r="A101" s="333"/>
      <c r="B101" s="330"/>
      <c r="C101" s="330"/>
      <c r="D101" s="94" t="s">
        <v>8</v>
      </c>
      <c r="E101" s="94" t="s">
        <v>9</v>
      </c>
      <c r="F101" s="94" t="s">
        <v>10</v>
      </c>
      <c r="G101" s="330"/>
      <c r="H101" s="94" t="s">
        <v>11</v>
      </c>
      <c r="I101" s="94" t="s">
        <v>12</v>
      </c>
      <c r="J101" s="94" t="s">
        <v>13</v>
      </c>
      <c r="K101" s="94" t="s">
        <v>14</v>
      </c>
      <c r="L101" s="94" t="s">
        <v>15</v>
      </c>
      <c r="M101" s="94" t="s">
        <v>16</v>
      </c>
      <c r="N101" s="94" t="s">
        <v>40</v>
      </c>
      <c r="O101" s="95" t="s">
        <v>17</v>
      </c>
    </row>
    <row r="102" spans="1:17" ht="16.5" customHeight="1" thickTop="1">
      <c r="A102" s="341" t="s">
        <v>18</v>
      </c>
      <c r="B102" s="342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7"/>
    </row>
    <row r="103" spans="1:17" s="152" customFormat="1" ht="15.75" customHeight="1">
      <c r="A103" s="131" t="s">
        <v>295</v>
      </c>
      <c r="B103" s="27" t="s">
        <v>122</v>
      </c>
      <c r="C103" s="28">
        <v>170</v>
      </c>
      <c r="D103" s="29">
        <v>13.97</v>
      </c>
      <c r="E103" s="29">
        <v>5.2130000000000001</v>
      </c>
      <c r="F103" s="29">
        <v>39.340000000000003</v>
      </c>
      <c r="G103" s="29">
        <v>257.19</v>
      </c>
      <c r="H103" s="29">
        <v>0.21</v>
      </c>
      <c r="I103" s="29">
        <v>0.02</v>
      </c>
      <c r="J103" s="29">
        <v>182</v>
      </c>
      <c r="K103" s="29">
        <v>0.72</v>
      </c>
      <c r="L103" s="29">
        <v>135.82</v>
      </c>
      <c r="M103" s="29">
        <v>184.55</v>
      </c>
      <c r="N103" s="29">
        <v>40</v>
      </c>
      <c r="O103" s="29">
        <v>0.5</v>
      </c>
    </row>
    <row r="104" spans="1:17" s="152" customFormat="1" ht="15.75" customHeight="1">
      <c r="A104" s="131" t="s">
        <v>296</v>
      </c>
      <c r="B104" s="27" t="s">
        <v>337</v>
      </c>
      <c r="C104" s="28">
        <v>60</v>
      </c>
      <c r="D104" s="29">
        <v>2.74</v>
      </c>
      <c r="E104" s="29">
        <v>13.84</v>
      </c>
      <c r="F104" s="29">
        <v>18</v>
      </c>
      <c r="G104" s="29">
        <v>207.52</v>
      </c>
      <c r="H104" s="29">
        <v>0.05</v>
      </c>
      <c r="I104" s="29">
        <v>0</v>
      </c>
      <c r="J104" s="29">
        <v>60</v>
      </c>
      <c r="K104" s="29">
        <v>0.3</v>
      </c>
      <c r="L104" s="29">
        <v>49.2</v>
      </c>
      <c r="M104" s="29">
        <v>13</v>
      </c>
      <c r="N104" s="29">
        <v>6.05</v>
      </c>
      <c r="O104" s="29">
        <v>1.28</v>
      </c>
    </row>
    <row r="105" spans="1:17" ht="15.75" customHeight="1">
      <c r="A105" s="135" t="s">
        <v>256</v>
      </c>
      <c r="B105" s="47" t="s">
        <v>119</v>
      </c>
      <c r="C105" s="255">
        <v>200</v>
      </c>
      <c r="D105" s="48">
        <v>2.2000000000000002</v>
      </c>
      <c r="E105" s="48">
        <v>2.2000000000000002</v>
      </c>
      <c r="F105" s="48">
        <v>22.4</v>
      </c>
      <c r="G105" s="48">
        <v>118</v>
      </c>
      <c r="H105" s="48">
        <v>0.02</v>
      </c>
      <c r="I105" s="48">
        <v>0.2</v>
      </c>
      <c r="J105" s="48">
        <v>0.01</v>
      </c>
      <c r="K105" s="48">
        <v>0</v>
      </c>
      <c r="L105" s="48">
        <v>62</v>
      </c>
      <c r="M105" s="48">
        <v>71</v>
      </c>
      <c r="N105" s="48">
        <v>23</v>
      </c>
      <c r="O105" s="92">
        <v>1</v>
      </c>
    </row>
    <row r="106" spans="1:17" s="68" customFormat="1" ht="15" customHeight="1">
      <c r="A106" s="131" t="s">
        <v>250</v>
      </c>
      <c r="B106" s="27" t="s">
        <v>120</v>
      </c>
      <c r="C106" s="28">
        <v>100</v>
      </c>
      <c r="D106" s="31">
        <v>0.9</v>
      </c>
      <c r="E106" s="31">
        <v>0.2</v>
      </c>
      <c r="F106" s="31">
        <v>8.1</v>
      </c>
      <c r="G106" s="31">
        <v>43</v>
      </c>
      <c r="H106" s="31">
        <v>0.04</v>
      </c>
      <c r="I106" s="31">
        <v>60</v>
      </c>
      <c r="J106" s="31">
        <v>0</v>
      </c>
      <c r="K106" s="31">
        <v>0.2</v>
      </c>
      <c r="L106" s="31">
        <v>34</v>
      </c>
      <c r="M106" s="31">
        <v>23</v>
      </c>
      <c r="N106" s="31">
        <v>13</v>
      </c>
      <c r="O106" s="32">
        <v>0.3</v>
      </c>
    </row>
    <row r="107" spans="1:17" s="68" customFormat="1" ht="17.25" customHeight="1" thickBot="1">
      <c r="A107" s="297" t="s">
        <v>19</v>
      </c>
      <c r="B107" s="298"/>
      <c r="C107" s="251">
        <v>500</v>
      </c>
      <c r="D107" s="33">
        <f>SUM(D103:D106)</f>
        <v>19.809999999999999</v>
      </c>
      <c r="E107" s="33">
        <f t="shared" ref="E107:O107" si="22">SUM(E103:E106)</f>
        <v>21.452999999999999</v>
      </c>
      <c r="F107" s="33">
        <f t="shared" si="22"/>
        <v>87.84</v>
      </c>
      <c r="G107" s="33">
        <f t="shared" si="22"/>
        <v>625.71</v>
      </c>
      <c r="H107" s="33">
        <f t="shared" si="22"/>
        <v>0.32</v>
      </c>
      <c r="I107" s="33">
        <f t="shared" si="22"/>
        <v>60.22</v>
      </c>
      <c r="J107" s="33">
        <f t="shared" si="22"/>
        <v>242.01</v>
      </c>
      <c r="K107" s="33">
        <f t="shared" si="22"/>
        <v>1.22</v>
      </c>
      <c r="L107" s="33">
        <f t="shared" si="22"/>
        <v>281.02</v>
      </c>
      <c r="M107" s="33">
        <f t="shared" si="22"/>
        <v>291.55</v>
      </c>
      <c r="N107" s="33">
        <f t="shared" si="22"/>
        <v>82.05</v>
      </c>
      <c r="O107" s="33">
        <f t="shared" si="22"/>
        <v>3.08</v>
      </c>
      <c r="Q107" s="207"/>
    </row>
    <row r="108" spans="1:17" s="68" customFormat="1" ht="16.5" customHeight="1" thickTop="1">
      <c r="A108" s="288" t="s">
        <v>20</v>
      </c>
      <c r="B108" s="289"/>
      <c r="C108" s="254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9"/>
    </row>
    <row r="109" spans="1:17" s="152" customFormat="1" ht="15.75" customHeight="1">
      <c r="A109" s="142" t="s">
        <v>116</v>
      </c>
      <c r="B109" s="47" t="s">
        <v>86</v>
      </c>
      <c r="C109" s="255">
        <v>60</v>
      </c>
      <c r="D109" s="48">
        <v>1.2</v>
      </c>
      <c r="E109" s="48">
        <v>5.4</v>
      </c>
      <c r="F109" s="48">
        <v>5.12</v>
      </c>
      <c r="G109" s="48">
        <v>73.2</v>
      </c>
      <c r="H109" s="48">
        <v>0.01</v>
      </c>
      <c r="I109" s="48">
        <v>4.2</v>
      </c>
      <c r="J109" s="48">
        <v>0</v>
      </c>
      <c r="K109" s="48">
        <v>0</v>
      </c>
      <c r="L109" s="48">
        <v>24.6</v>
      </c>
      <c r="M109" s="48">
        <v>22.2</v>
      </c>
      <c r="N109" s="48">
        <v>9</v>
      </c>
      <c r="O109" s="48">
        <v>0.42</v>
      </c>
    </row>
    <row r="110" spans="1:17" s="152" customFormat="1" ht="15.75" customHeight="1">
      <c r="A110" s="131" t="s">
        <v>297</v>
      </c>
      <c r="B110" s="27" t="s">
        <v>191</v>
      </c>
      <c r="C110" s="28">
        <v>230</v>
      </c>
      <c r="D110" s="29">
        <v>2.1160000000000001</v>
      </c>
      <c r="E110" s="29">
        <v>3.91</v>
      </c>
      <c r="F110" s="29">
        <v>13.914999999999999</v>
      </c>
      <c r="G110" s="29">
        <v>99.36</v>
      </c>
      <c r="H110" s="29">
        <v>0.1794</v>
      </c>
      <c r="I110" s="29">
        <v>7.9810000000000008</v>
      </c>
      <c r="J110" s="29">
        <v>104</v>
      </c>
      <c r="K110" s="29">
        <v>0.20699999999999999</v>
      </c>
      <c r="L110" s="29">
        <v>17.48</v>
      </c>
      <c r="M110" s="29">
        <v>59.33</v>
      </c>
      <c r="N110" s="29">
        <v>23.46</v>
      </c>
      <c r="O110" s="29">
        <v>0.24</v>
      </c>
    </row>
    <row r="111" spans="1:17" s="152" customFormat="1" ht="15.75" customHeight="1">
      <c r="A111" s="137" t="s">
        <v>117</v>
      </c>
      <c r="B111" s="53" t="s">
        <v>233</v>
      </c>
      <c r="C111" s="255">
        <v>200</v>
      </c>
      <c r="D111" s="48">
        <v>17.7</v>
      </c>
      <c r="E111" s="48">
        <v>17.2</v>
      </c>
      <c r="F111" s="48">
        <v>16.7</v>
      </c>
      <c r="G111" s="48">
        <v>292.44</v>
      </c>
      <c r="H111" s="48">
        <v>0.23</v>
      </c>
      <c r="I111" s="48">
        <v>8.8699999999999992</v>
      </c>
      <c r="J111" s="48">
        <v>180</v>
      </c>
      <c r="K111" s="48">
        <v>0.56999999999999995</v>
      </c>
      <c r="L111" s="48">
        <v>237.15</v>
      </c>
      <c r="M111" s="48">
        <v>223.6</v>
      </c>
      <c r="N111" s="48">
        <v>3.02</v>
      </c>
      <c r="O111" s="54">
        <v>0.05</v>
      </c>
    </row>
    <row r="112" spans="1:17" s="152" customFormat="1" ht="15.75" customHeight="1">
      <c r="A112" s="131" t="s">
        <v>246</v>
      </c>
      <c r="B112" s="27" t="s">
        <v>97</v>
      </c>
      <c r="C112" s="28">
        <v>70</v>
      </c>
      <c r="D112" s="29">
        <v>5.32</v>
      </c>
      <c r="E112" s="29">
        <v>0.56000000000000005</v>
      </c>
      <c r="F112" s="29">
        <v>34.44</v>
      </c>
      <c r="G112" s="29">
        <v>164.5</v>
      </c>
      <c r="H112" s="29">
        <v>7.6999999999999999E-2</v>
      </c>
      <c r="I112" s="29">
        <v>0</v>
      </c>
      <c r="J112" s="29">
        <v>0</v>
      </c>
      <c r="K112" s="29">
        <v>0.77</v>
      </c>
      <c r="L112" s="29">
        <v>14</v>
      </c>
      <c r="M112" s="29">
        <v>45.5</v>
      </c>
      <c r="N112" s="29">
        <v>9.8000000000000007</v>
      </c>
      <c r="O112" s="29">
        <v>0.77</v>
      </c>
    </row>
    <row r="113" spans="1:15" ht="15.75" customHeight="1">
      <c r="A113" s="131" t="s">
        <v>250</v>
      </c>
      <c r="B113" s="27" t="s">
        <v>98</v>
      </c>
      <c r="C113" s="28">
        <v>100</v>
      </c>
      <c r="D113" s="29">
        <v>1.5</v>
      </c>
      <c r="E113" s="29">
        <v>0.5</v>
      </c>
      <c r="F113" s="29">
        <v>21</v>
      </c>
      <c r="G113" s="29">
        <v>96</v>
      </c>
      <c r="H113" s="29">
        <v>0.04</v>
      </c>
      <c r="I113" s="29">
        <v>10</v>
      </c>
      <c r="J113" s="29">
        <v>0</v>
      </c>
      <c r="K113" s="29">
        <v>0.4</v>
      </c>
      <c r="L113" s="29">
        <v>8</v>
      </c>
      <c r="M113" s="29">
        <v>28</v>
      </c>
      <c r="N113" s="29">
        <v>42</v>
      </c>
      <c r="O113" s="41">
        <v>0.6</v>
      </c>
    </row>
    <row r="114" spans="1:15" s="68" customFormat="1" ht="15.75" customHeight="1">
      <c r="A114" s="131" t="s">
        <v>231</v>
      </c>
      <c r="B114" s="78" t="s">
        <v>192</v>
      </c>
      <c r="C114" s="28">
        <v>200</v>
      </c>
      <c r="D114" s="29">
        <v>0.5</v>
      </c>
      <c r="E114" s="29">
        <v>0</v>
      </c>
      <c r="F114" s="29">
        <v>27</v>
      </c>
      <c r="G114" s="29">
        <v>110</v>
      </c>
      <c r="H114" s="29">
        <v>0.01</v>
      </c>
      <c r="I114" s="29">
        <v>0.5</v>
      </c>
      <c r="J114" s="29">
        <v>0</v>
      </c>
      <c r="K114" s="29">
        <v>0</v>
      </c>
      <c r="L114" s="29">
        <v>28</v>
      </c>
      <c r="M114" s="29">
        <v>19</v>
      </c>
      <c r="N114" s="29">
        <v>7</v>
      </c>
      <c r="O114" s="41">
        <v>0.14000000000000001</v>
      </c>
    </row>
    <row r="115" spans="1:15" s="68" customFormat="1" ht="16.5" customHeight="1" thickBot="1">
      <c r="A115" s="297" t="s">
        <v>21</v>
      </c>
      <c r="B115" s="298"/>
      <c r="C115" s="251">
        <f>SUM(C109:C114)</f>
        <v>860</v>
      </c>
      <c r="D115" s="33">
        <f t="shared" ref="D115:O115" si="23">SUM(D109:D114)</f>
        <v>28.335999999999999</v>
      </c>
      <c r="E115" s="33">
        <f t="shared" si="23"/>
        <v>27.569999999999997</v>
      </c>
      <c r="F115" s="33">
        <f t="shared" si="23"/>
        <v>118.175</v>
      </c>
      <c r="G115" s="33">
        <f t="shared" si="23"/>
        <v>835.5</v>
      </c>
      <c r="H115" s="33">
        <f t="shared" si="23"/>
        <v>0.5464</v>
      </c>
      <c r="I115" s="33">
        <f t="shared" si="23"/>
        <v>31.551000000000002</v>
      </c>
      <c r="J115" s="33">
        <f t="shared" si="23"/>
        <v>284</v>
      </c>
      <c r="K115" s="33">
        <f t="shared" si="23"/>
        <v>1.9470000000000001</v>
      </c>
      <c r="L115" s="33">
        <f t="shared" si="23"/>
        <v>329.23</v>
      </c>
      <c r="M115" s="33">
        <f t="shared" si="23"/>
        <v>397.63</v>
      </c>
      <c r="N115" s="33">
        <f t="shared" si="23"/>
        <v>94.28</v>
      </c>
      <c r="O115" s="79">
        <f t="shared" si="23"/>
        <v>2.2200000000000002</v>
      </c>
    </row>
    <row r="116" spans="1:15" s="68" customFormat="1" ht="16.5" customHeight="1" thickTop="1">
      <c r="A116" s="288" t="s">
        <v>47</v>
      </c>
      <c r="B116" s="289"/>
      <c r="C116" s="44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1:15" s="68" customFormat="1" ht="15.75" customHeight="1">
      <c r="A117" s="140" t="s">
        <v>270</v>
      </c>
      <c r="B117" s="80" t="s">
        <v>135</v>
      </c>
      <c r="C117" s="81">
        <v>120</v>
      </c>
      <c r="D117" s="82">
        <v>9.1</v>
      </c>
      <c r="E117" s="82">
        <v>9.4</v>
      </c>
      <c r="F117" s="82">
        <v>18.8</v>
      </c>
      <c r="G117" s="82">
        <v>195.7</v>
      </c>
      <c r="H117" s="82">
        <v>0.02</v>
      </c>
      <c r="I117" s="82">
        <v>1.998</v>
      </c>
      <c r="J117" s="82">
        <v>1.8898999999999999E-2</v>
      </c>
      <c r="K117" s="82">
        <v>0.21</v>
      </c>
      <c r="L117" s="82">
        <v>18.28</v>
      </c>
      <c r="M117" s="82">
        <v>7.7</v>
      </c>
      <c r="N117" s="82">
        <v>19.983000000000001</v>
      </c>
      <c r="O117" s="83">
        <v>0.64</v>
      </c>
    </row>
    <row r="118" spans="1:15" s="152" customFormat="1" ht="15.75" customHeight="1">
      <c r="A118" s="131" t="s">
        <v>298</v>
      </c>
      <c r="B118" s="37" t="s">
        <v>93</v>
      </c>
      <c r="C118" s="28">
        <v>150</v>
      </c>
      <c r="D118" s="29">
        <v>6.68</v>
      </c>
      <c r="E118" s="29">
        <v>3.68</v>
      </c>
      <c r="F118" s="29">
        <v>39.450000000000003</v>
      </c>
      <c r="G118" s="29">
        <v>217.64</v>
      </c>
      <c r="H118" s="29">
        <v>5.7000000000000002E-2</v>
      </c>
      <c r="I118" s="29">
        <v>0</v>
      </c>
      <c r="J118" s="29">
        <v>175</v>
      </c>
      <c r="K118" s="29">
        <v>0.79500000000000004</v>
      </c>
      <c r="L118" s="29">
        <v>70.28</v>
      </c>
      <c r="M118" s="29">
        <v>177.95</v>
      </c>
      <c r="N118" s="29">
        <v>8.1</v>
      </c>
      <c r="O118" s="29">
        <v>0.08</v>
      </c>
    </row>
    <row r="119" spans="1:15" s="68" customFormat="1" ht="15.75" customHeight="1">
      <c r="A119" s="135" t="s">
        <v>246</v>
      </c>
      <c r="B119" s="47" t="s">
        <v>97</v>
      </c>
      <c r="C119" s="255">
        <v>25</v>
      </c>
      <c r="D119" s="48">
        <v>1.9</v>
      </c>
      <c r="E119" s="48">
        <v>0.2</v>
      </c>
      <c r="F119" s="48">
        <v>12.3</v>
      </c>
      <c r="G119" s="48">
        <v>58.75</v>
      </c>
      <c r="H119" s="48">
        <v>2.75E-2</v>
      </c>
      <c r="I119" s="48">
        <v>0</v>
      </c>
      <c r="J119" s="48">
        <v>0</v>
      </c>
      <c r="K119" s="48">
        <v>0.27500000000000002</v>
      </c>
      <c r="L119" s="48">
        <v>5</v>
      </c>
      <c r="M119" s="48">
        <v>16.25</v>
      </c>
      <c r="N119" s="48">
        <v>3.5</v>
      </c>
      <c r="O119" s="48">
        <v>0.27500000000000002</v>
      </c>
    </row>
    <row r="120" spans="1:15" s="68" customFormat="1" ht="15.75" customHeight="1">
      <c r="A120" s="134" t="s">
        <v>257</v>
      </c>
      <c r="B120" s="37" t="s">
        <v>136</v>
      </c>
      <c r="C120" s="38">
        <v>200</v>
      </c>
      <c r="D120" s="39">
        <v>0.3</v>
      </c>
      <c r="E120" s="39">
        <v>0.1</v>
      </c>
      <c r="F120" s="39">
        <v>17.2</v>
      </c>
      <c r="G120" s="39">
        <v>71</v>
      </c>
      <c r="H120" s="39">
        <v>0.01</v>
      </c>
      <c r="I120" s="39">
        <v>24</v>
      </c>
      <c r="J120" s="39">
        <v>0</v>
      </c>
      <c r="K120" s="39">
        <v>0</v>
      </c>
      <c r="L120" s="39">
        <v>11</v>
      </c>
      <c r="M120" s="39">
        <v>10</v>
      </c>
      <c r="N120" s="39">
        <v>9</v>
      </c>
      <c r="O120" s="40">
        <v>0.4</v>
      </c>
    </row>
    <row r="121" spans="1:15" ht="16.5" customHeight="1" thickBot="1">
      <c r="A121" s="283" t="s">
        <v>50</v>
      </c>
      <c r="B121" s="284"/>
      <c r="C121" s="251">
        <f>SUM(C117:C120)</f>
        <v>495</v>
      </c>
      <c r="D121" s="33">
        <f t="shared" ref="D121:O121" si="24">SUM(D117:D120)</f>
        <v>17.98</v>
      </c>
      <c r="E121" s="33">
        <f t="shared" si="24"/>
        <v>13.379999999999999</v>
      </c>
      <c r="F121" s="33">
        <f t="shared" si="24"/>
        <v>87.75</v>
      </c>
      <c r="G121" s="33">
        <f t="shared" si="24"/>
        <v>543.08999999999992</v>
      </c>
      <c r="H121" s="33">
        <f t="shared" si="24"/>
        <v>0.11449999999999999</v>
      </c>
      <c r="I121" s="33">
        <f t="shared" si="24"/>
        <v>25.998000000000001</v>
      </c>
      <c r="J121" s="33">
        <f t="shared" si="24"/>
        <v>175.018899</v>
      </c>
      <c r="K121" s="33">
        <f t="shared" si="24"/>
        <v>1.2800000000000002</v>
      </c>
      <c r="L121" s="33">
        <f t="shared" si="24"/>
        <v>104.56</v>
      </c>
      <c r="M121" s="33">
        <f t="shared" si="24"/>
        <v>211.89999999999998</v>
      </c>
      <c r="N121" s="33">
        <f t="shared" si="24"/>
        <v>40.582999999999998</v>
      </c>
      <c r="O121" s="79">
        <f t="shared" si="24"/>
        <v>1.395</v>
      </c>
    </row>
    <row r="122" spans="1:15" s="208" customFormat="1" ht="16.5" customHeight="1" thickTop="1">
      <c r="A122" s="291" t="s">
        <v>51</v>
      </c>
      <c r="B122" s="292"/>
      <c r="C122" s="250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/>
    </row>
    <row r="123" spans="1:15" s="152" customFormat="1" ht="15.75" customHeight="1">
      <c r="A123" s="132" t="s">
        <v>266</v>
      </c>
      <c r="B123" s="57" t="s">
        <v>171</v>
      </c>
      <c r="C123" s="28">
        <v>200</v>
      </c>
      <c r="D123" s="31">
        <v>5.8</v>
      </c>
      <c r="E123" s="31">
        <v>5</v>
      </c>
      <c r="F123" s="31">
        <v>8</v>
      </c>
      <c r="G123" s="31">
        <v>100</v>
      </c>
      <c r="H123" s="31">
        <v>0.08</v>
      </c>
      <c r="I123" s="31">
        <v>11.4</v>
      </c>
      <c r="J123" s="31">
        <v>0.04</v>
      </c>
      <c r="K123" s="31">
        <v>0</v>
      </c>
      <c r="L123" s="31">
        <v>240</v>
      </c>
      <c r="M123" s="31">
        <v>180</v>
      </c>
      <c r="N123" s="31">
        <v>28</v>
      </c>
      <c r="O123" s="58">
        <v>0.2</v>
      </c>
    </row>
    <row r="124" spans="1:15" ht="18.75" customHeight="1">
      <c r="A124" s="135" t="s">
        <v>280</v>
      </c>
      <c r="B124" s="87" t="s">
        <v>177</v>
      </c>
      <c r="C124" s="88">
        <v>50</v>
      </c>
      <c r="D124" s="62">
        <v>6.6</v>
      </c>
      <c r="E124" s="62">
        <v>7.5</v>
      </c>
      <c r="F124" s="62">
        <v>43.6</v>
      </c>
      <c r="G124" s="62">
        <v>268.3</v>
      </c>
      <c r="H124" s="62">
        <v>0.06</v>
      </c>
      <c r="I124" s="62">
        <v>0.08</v>
      </c>
      <c r="J124" s="62">
        <v>7.0000000000000007E-2</v>
      </c>
      <c r="K124" s="62">
        <v>0.6</v>
      </c>
      <c r="L124" s="62">
        <v>15.8</v>
      </c>
      <c r="M124" s="62">
        <v>47.5</v>
      </c>
      <c r="N124" s="62">
        <v>10</v>
      </c>
      <c r="O124" s="62">
        <v>0.7</v>
      </c>
    </row>
    <row r="125" spans="1:15" ht="16.5" customHeight="1" thickBot="1">
      <c r="A125" s="283" t="s">
        <v>52</v>
      </c>
      <c r="B125" s="284"/>
      <c r="C125" s="100"/>
      <c r="D125" s="89">
        <f>SUM(D123:D124)</f>
        <v>12.399999999999999</v>
      </c>
      <c r="E125" s="89">
        <f t="shared" ref="E125:O125" si="25">SUM(E123:E124)</f>
        <v>12.5</v>
      </c>
      <c r="F125" s="89">
        <f>SUM(F123:F124)</f>
        <v>51.6</v>
      </c>
      <c r="G125" s="89">
        <f>SUM(G123:G124)</f>
        <v>368.3</v>
      </c>
      <c r="H125" s="89">
        <f t="shared" si="25"/>
        <v>0.14000000000000001</v>
      </c>
      <c r="I125" s="89">
        <f t="shared" si="25"/>
        <v>11.48</v>
      </c>
      <c r="J125" s="89">
        <f t="shared" si="25"/>
        <v>0.11000000000000001</v>
      </c>
      <c r="K125" s="89">
        <f t="shared" si="25"/>
        <v>0.6</v>
      </c>
      <c r="L125" s="89">
        <f t="shared" si="25"/>
        <v>255.8</v>
      </c>
      <c r="M125" s="89">
        <f t="shared" si="25"/>
        <v>227.5</v>
      </c>
      <c r="N125" s="89">
        <f t="shared" si="25"/>
        <v>38</v>
      </c>
      <c r="O125" s="90">
        <f t="shared" si="25"/>
        <v>0.89999999999999991</v>
      </c>
    </row>
    <row r="126" spans="1:15" ht="17.25" customHeight="1" thickTop="1" thickBot="1">
      <c r="A126" s="319" t="s">
        <v>59</v>
      </c>
      <c r="B126" s="320"/>
      <c r="C126" s="321"/>
      <c r="D126" s="89">
        <f t="shared" ref="D126:O126" si="26">D107+D115+D121</f>
        <v>66.126000000000005</v>
      </c>
      <c r="E126" s="89">
        <f t="shared" si="26"/>
        <v>62.402999999999992</v>
      </c>
      <c r="F126" s="89">
        <f t="shared" si="26"/>
        <v>293.76499999999999</v>
      </c>
      <c r="G126" s="89">
        <f t="shared" si="26"/>
        <v>2004.3</v>
      </c>
      <c r="H126" s="89">
        <f t="shared" si="26"/>
        <v>0.98090000000000011</v>
      </c>
      <c r="I126" s="89">
        <f t="shared" si="26"/>
        <v>117.76900000000001</v>
      </c>
      <c r="J126" s="89">
        <f t="shared" si="26"/>
        <v>701.02889900000002</v>
      </c>
      <c r="K126" s="89">
        <f t="shared" si="26"/>
        <v>4.4470000000000001</v>
      </c>
      <c r="L126" s="89">
        <f t="shared" si="26"/>
        <v>714.81</v>
      </c>
      <c r="M126" s="89">
        <f t="shared" si="26"/>
        <v>901.08</v>
      </c>
      <c r="N126" s="89">
        <f t="shared" si="26"/>
        <v>216.91299999999998</v>
      </c>
      <c r="O126" s="90">
        <f t="shared" si="26"/>
        <v>6.6950000000000003</v>
      </c>
    </row>
    <row r="127" spans="1:15" ht="17.25" customHeight="1" thickTop="1" thickBot="1">
      <c r="A127" s="319" t="s">
        <v>60</v>
      </c>
      <c r="B127" s="320"/>
      <c r="C127" s="321"/>
      <c r="D127" s="89">
        <f t="shared" ref="D127:O127" si="27">D107+D115+D125</f>
        <v>60.545999999999999</v>
      </c>
      <c r="E127" s="89">
        <f t="shared" si="27"/>
        <v>61.522999999999996</v>
      </c>
      <c r="F127" s="89">
        <f t="shared" si="27"/>
        <v>257.61500000000001</v>
      </c>
      <c r="G127" s="89">
        <f t="shared" si="27"/>
        <v>1829.51</v>
      </c>
      <c r="H127" s="89">
        <f t="shared" si="27"/>
        <v>1.0064000000000002</v>
      </c>
      <c r="I127" s="89">
        <f t="shared" si="27"/>
        <v>103.251</v>
      </c>
      <c r="J127" s="89">
        <f t="shared" si="27"/>
        <v>526.12</v>
      </c>
      <c r="K127" s="89">
        <f t="shared" si="27"/>
        <v>3.7669999999999999</v>
      </c>
      <c r="L127" s="89">
        <f t="shared" si="27"/>
        <v>866.05</v>
      </c>
      <c r="M127" s="89">
        <f t="shared" si="27"/>
        <v>916.68000000000006</v>
      </c>
      <c r="N127" s="89">
        <f t="shared" si="27"/>
        <v>214.32999999999998</v>
      </c>
      <c r="O127" s="90">
        <f t="shared" si="27"/>
        <v>6.2000000000000011</v>
      </c>
    </row>
    <row r="128" spans="1:15" ht="17.25" customHeight="1" thickTop="1" thickBot="1">
      <c r="A128" s="286" t="s">
        <v>43</v>
      </c>
      <c r="B128" s="287"/>
      <c r="C128" s="86"/>
      <c r="D128" s="89">
        <f>D107+D115+D121+D124</f>
        <v>72.725999999999999</v>
      </c>
      <c r="E128" s="89">
        <f t="shared" ref="E128:O128" si="28">E107+E115+E121+E125</f>
        <v>74.902999999999992</v>
      </c>
      <c r="F128" s="89">
        <f>F107+F115+F121+F125</f>
        <v>345.36500000000001</v>
      </c>
      <c r="G128" s="89">
        <f t="shared" si="28"/>
        <v>2372.6</v>
      </c>
      <c r="H128" s="89">
        <f t="shared" si="28"/>
        <v>1.1209000000000002</v>
      </c>
      <c r="I128" s="89">
        <f t="shared" si="28"/>
        <v>129.249</v>
      </c>
      <c r="J128" s="89">
        <f t="shared" si="28"/>
        <v>701.13889900000004</v>
      </c>
      <c r="K128" s="89">
        <f t="shared" si="28"/>
        <v>5.0469999999999997</v>
      </c>
      <c r="L128" s="89">
        <f t="shared" si="28"/>
        <v>970.6099999999999</v>
      </c>
      <c r="M128" s="89">
        <f t="shared" si="28"/>
        <v>1128.58</v>
      </c>
      <c r="N128" s="89">
        <f t="shared" si="28"/>
        <v>254.91299999999998</v>
      </c>
      <c r="O128" s="90">
        <f t="shared" si="28"/>
        <v>7.5950000000000006</v>
      </c>
    </row>
    <row r="129" spans="1:15" ht="13.5" customHeight="1" thickTop="1">
      <c r="A129" s="68"/>
      <c r="B129" s="68"/>
      <c r="C129" s="68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70" t="s">
        <v>41</v>
      </c>
    </row>
    <row r="130" spans="1:15" ht="14.25" customHeight="1">
      <c r="A130" s="71" t="s">
        <v>25</v>
      </c>
      <c r="B130" s="68"/>
      <c r="C130" s="68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</row>
    <row r="131" spans="1:15" ht="13.5" customHeight="1" thickBot="1">
      <c r="A131" s="67"/>
      <c r="B131" s="68"/>
      <c r="C131" s="68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</row>
    <row r="132" spans="1:15" ht="16.5" customHeight="1" thickTop="1">
      <c r="A132" s="295" t="s">
        <v>2</v>
      </c>
      <c r="B132" s="293" t="s">
        <v>38</v>
      </c>
      <c r="C132" s="293" t="s">
        <v>3</v>
      </c>
      <c r="D132" s="282" t="s">
        <v>4</v>
      </c>
      <c r="E132" s="282"/>
      <c r="F132" s="282"/>
      <c r="G132" s="282" t="s">
        <v>5</v>
      </c>
      <c r="H132" s="282" t="s">
        <v>6</v>
      </c>
      <c r="I132" s="282"/>
      <c r="J132" s="282"/>
      <c r="K132" s="282"/>
      <c r="L132" s="282" t="s">
        <v>7</v>
      </c>
      <c r="M132" s="282"/>
      <c r="N132" s="282"/>
      <c r="O132" s="290"/>
    </row>
    <row r="133" spans="1:15" ht="16.5" customHeight="1" thickBot="1">
      <c r="A133" s="296"/>
      <c r="B133" s="294"/>
      <c r="C133" s="294"/>
      <c r="D133" s="249" t="s">
        <v>8</v>
      </c>
      <c r="E133" s="249" t="s">
        <v>9</v>
      </c>
      <c r="F133" s="249" t="s">
        <v>10</v>
      </c>
      <c r="G133" s="285"/>
      <c r="H133" s="249" t="s">
        <v>11</v>
      </c>
      <c r="I133" s="249" t="s">
        <v>12</v>
      </c>
      <c r="J133" s="249" t="s">
        <v>13</v>
      </c>
      <c r="K133" s="249" t="s">
        <v>14</v>
      </c>
      <c r="L133" s="249" t="s">
        <v>15</v>
      </c>
      <c r="M133" s="249" t="s">
        <v>16</v>
      </c>
      <c r="N133" s="249" t="s">
        <v>40</v>
      </c>
      <c r="O133" s="23" t="s">
        <v>17</v>
      </c>
    </row>
    <row r="134" spans="1:15" s="152" customFormat="1" ht="16.5" customHeight="1" thickTop="1">
      <c r="A134" s="291" t="s">
        <v>18</v>
      </c>
      <c r="B134" s="292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6"/>
    </row>
    <row r="135" spans="1:15" s="68" customFormat="1" ht="15.75" customHeight="1">
      <c r="A135" s="139" t="s">
        <v>299</v>
      </c>
      <c r="B135" s="175" t="s">
        <v>106</v>
      </c>
      <c r="C135" s="74" t="s">
        <v>156</v>
      </c>
      <c r="D135" s="75">
        <v>17.399999999999999</v>
      </c>
      <c r="E135" s="75">
        <v>18.43</v>
      </c>
      <c r="F135" s="75">
        <v>62.23</v>
      </c>
      <c r="G135" s="75">
        <v>484.39</v>
      </c>
      <c r="H135" s="75">
        <v>0.2</v>
      </c>
      <c r="I135" s="75">
        <v>0.01</v>
      </c>
      <c r="J135" s="75">
        <v>173</v>
      </c>
      <c r="K135" s="75">
        <v>0.54</v>
      </c>
      <c r="L135" s="75">
        <v>254.22</v>
      </c>
      <c r="M135" s="75">
        <v>308.95999999999998</v>
      </c>
      <c r="N135" s="75">
        <v>76.085999999999999</v>
      </c>
      <c r="O135" s="75">
        <v>0.2</v>
      </c>
    </row>
    <row r="136" spans="1:15" s="152" customFormat="1" ht="15.75" customHeight="1">
      <c r="A136" s="131" t="s">
        <v>258</v>
      </c>
      <c r="B136" s="27" t="s">
        <v>123</v>
      </c>
      <c r="C136" s="28">
        <v>200</v>
      </c>
      <c r="D136" s="29">
        <v>3.2</v>
      </c>
      <c r="E136" s="29">
        <v>2.7</v>
      </c>
      <c r="F136" s="29">
        <v>15.9</v>
      </c>
      <c r="G136" s="29">
        <v>79</v>
      </c>
      <c r="H136" s="29">
        <v>0.04</v>
      </c>
      <c r="I136" s="29">
        <v>1.3</v>
      </c>
      <c r="J136" s="29">
        <v>0.02</v>
      </c>
      <c r="K136" s="29">
        <v>0</v>
      </c>
      <c r="L136" s="29">
        <v>126</v>
      </c>
      <c r="M136" s="29">
        <v>90</v>
      </c>
      <c r="N136" s="29">
        <v>14</v>
      </c>
      <c r="O136" s="29">
        <v>0.1</v>
      </c>
    </row>
    <row r="137" spans="1:15" s="152" customFormat="1" ht="15.75" customHeight="1">
      <c r="A137" s="131" t="s">
        <v>250</v>
      </c>
      <c r="B137" s="27" t="s">
        <v>92</v>
      </c>
      <c r="C137" s="28">
        <v>100</v>
      </c>
      <c r="D137" s="29">
        <v>0.4</v>
      </c>
      <c r="E137" s="29">
        <v>0.3</v>
      </c>
      <c r="F137" s="29">
        <v>10.3</v>
      </c>
      <c r="G137" s="29">
        <v>47</v>
      </c>
      <c r="H137" s="29">
        <v>0.02</v>
      </c>
      <c r="I137" s="29">
        <v>5</v>
      </c>
      <c r="J137" s="29">
        <v>0</v>
      </c>
      <c r="K137" s="29">
        <v>0.4</v>
      </c>
      <c r="L137" s="29">
        <v>19</v>
      </c>
      <c r="M137" s="29">
        <v>12</v>
      </c>
      <c r="N137" s="29">
        <v>16</v>
      </c>
      <c r="O137" s="41">
        <v>2.2999999999999998</v>
      </c>
    </row>
    <row r="138" spans="1:15" s="68" customFormat="1" ht="16.5" customHeight="1" thickBot="1">
      <c r="A138" s="297" t="s">
        <v>19</v>
      </c>
      <c r="B138" s="298"/>
      <c r="C138" s="251">
        <v>500</v>
      </c>
      <c r="D138" s="33">
        <f t="shared" ref="D138:O138" si="29">SUM(D135:D137)</f>
        <v>20.999999999999996</v>
      </c>
      <c r="E138" s="33">
        <f t="shared" si="29"/>
        <v>21.43</v>
      </c>
      <c r="F138" s="33">
        <f t="shared" si="29"/>
        <v>88.429999999999993</v>
      </c>
      <c r="G138" s="33">
        <f t="shared" si="29"/>
        <v>610.39</v>
      </c>
      <c r="H138" s="33">
        <f t="shared" si="29"/>
        <v>0.26</v>
      </c>
      <c r="I138" s="33">
        <f t="shared" si="29"/>
        <v>6.3100000000000005</v>
      </c>
      <c r="J138" s="33">
        <f t="shared" si="29"/>
        <v>173.02</v>
      </c>
      <c r="K138" s="33">
        <f t="shared" si="29"/>
        <v>0.94000000000000006</v>
      </c>
      <c r="L138" s="33">
        <f t="shared" si="29"/>
        <v>399.22</v>
      </c>
      <c r="M138" s="33">
        <f t="shared" si="29"/>
        <v>410.96</v>
      </c>
      <c r="N138" s="33">
        <f t="shared" si="29"/>
        <v>106.086</v>
      </c>
      <c r="O138" s="79">
        <f t="shared" si="29"/>
        <v>2.5999999999999996</v>
      </c>
    </row>
    <row r="139" spans="1:15" s="152" customFormat="1" ht="16.5" customHeight="1" thickTop="1">
      <c r="A139" s="291" t="s">
        <v>20</v>
      </c>
      <c r="B139" s="292"/>
      <c r="C139" s="250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</row>
    <row r="140" spans="1:15" s="152" customFormat="1" ht="15.75" customHeight="1">
      <c r="A140" s="132" t="s">
        <v>260</v>
      </c>
      <c r="B140" s="27" t="s">
        <v>194</v>
      </c>
      <c r="C140" s="28">
        <v>60</v>
      </c>
      <c r="D140" s="29">
        <v>0.96</v>
      </c>
      <c r="E140" s="29">
        <v>3.72</v>
      </c>
      <c r="F140" s="29">
        <v>3.54</v>
      </c>
      <c r="G140" s="29">
        <v>51</v>
      </c>
      <c r="H140" s="29">
        <v>1.7999999999999999E-2</v>
      </c>
      <c r="I140" s="29">
        <v>5.76</v>
      </c>
      <c r="J140" s="29">
        <v>0</v>
      </c>
      <c r="K140" s="29">
        <v>2.7</v>
      </c>
      <c r="L140" s="29">
        <v>18.3</v>
      </c>
      <c r="M140" s="29">
        <v>15.18</v>
      </c>
      <c r="N140" s="29">
        <v>10.62</v>
      </c>
      <c r="O140" s="29">
        <v>0.58799999999999997</v>
      </c>
    </row>
    <row r="141" spans="1:15" s="152" customFormat="1" ht="15.75" customHeight="1">
      <c r="A141" s="131" t="s">
        <v>300</v>
      </c>
      <c r="B141" s="27" t="s">
        <v>121</v>
      </c>
      <c r="C141" s="28">
        <v>230</v>
      </c>
      <c r="D141" s="29">
        <v>1.8859999999999997</v>
      </c>
      <c r="E141" s="29">
        <v>4.83</v>
      </c>
      <c r="F141" s="29">
        <v>14.95</v>
      </c>
      <c r="G141" s="29">
        <v>111.55</v>
      </c>
      <c r="H141" s="29">
        <v>8.2799999999999999E-2</v>
      </c>
      <c r="I141" s="29">
        <v>7.0609999999999999</v>
      </c>
      <c r="J141" s="29">
        <v>115</v>
      </c>
      <c r="K141" s="29">
        <v>2.1619999999999999</v>
      </c>
      <c r="L141" s="29">
        <v>14.26</v>
      </c>
      <c r="M141" s="29">
        <v>57.96</v>
      </c>
      <c r="N141" s="29">
        <v>12.55</v>
      </c>
      <c r="O141" s="29">
        <v>0.36</v>
      </c>
    </row>
    <row r="142" spans="1:15" s="152" customFormat="1" ht="15.75" customHeight="1">
      <c r="A142" s="131" t="s">
        <v>161</v>
      </c>
      <c r="B142" s="27" t="s">
        <v>160</v>
      </c>
      <c r="C142" s="28" t="s">
        <v>132</v>
      </c>
      <c r="D142" s="29">
        <v>16.8</v>
      </c>
      <c r="E142" s="29">
        <v>14.1</v>
      </c>
      <c r="F142" s="29">
        <v>12.3</v>
      </c>
      <c r="G142" s="29">
        <v>242.4</v>
      </c>
      <c r="H142" s="29">
        <v>0.12</v>
      </c>
      <c r="I142" s="29">
        <f t="shared" ref="I142:K142" si="30">I141/110*120</f>
        <v>7.7029090909090909</v>
      </c>
      <c r="J142" s="29">
        <v>210</v>
      </c>
      <c r="K142" s="29">
        <f t="shared" si="30"/>
        <v>2.3585454545454541</v>
      </c>
      <c r="L142" s="29">
        <v>269.37</v>
      </c>
      <c r="M142" s="29">
        <v>96.2</v>
      </c>
      <c r="N142" s="29">
        <v>2.35</v>
      </c>
      <c r="O142" s="41">
        <v>0.05</v>
      </c>
    </row>
    <row r="143" spans="1:15" s="152" customFormat="1" ht="15.75" customHeight="1">
      <c r="A143" s="131" t="s">
        <v>259</v>
      </c>
      <c r="B143" s="27" t="s">
        <v>79</v>
      </c>
      <c r="C143" s="28">
        <v>150</v>
      </c>
      <c r="D143" s="29">
        <v>3.69</v>
      </c>
      <c r="E143" s="29">
        <v>6.0750000000000002</v>
      </c>
      <c r="F143" s="29">
        <v>33.81</v>
      </c>
      <c r="G143" s="29">
        <v>204.6</v>
      </c>
      <c r="H143" s="29">
        <v>2.6999999999999996E-2</v>
      </c>
      <c r="I143" s="29">
        <v>0</v>
      </c>
      <c r="J143" s="29">
        <v>4.0500000000000001E-2</v>
      </c>
      <c r="K143" s="29">
        <v>0.28499999999999998</v>
      </c>
      <c r="L143" s="29">
        <v>5.0999999999999996</v>
      </c>
      <c r="M143" s="29">
        <v>70.8</v>
      </c>
      <c r="N143" s="29">
        <v>22.8</v>
      </c>
      <c r="O143" s="29">
        <v>0.52500000000000002</v>
      </c>
    </row>
    <row r="144" spans="1:15" s="152" customFormat="1" ht="15.75" customHeight="1">
      <c r="A144" s="131" t="s">
        <v>246</v>
      </c>
      <c r="B144" s="27" t="s">
        <v>97</v>
      </c>
      <c r="C144" s="28">
        <v>50</v>
      </c>
      <c r="D144" s="29">
        <v>3.8</v>
      </c>
      <c r="E144" s="29">
        <v>0.4</v>
      </c>
      <c r="F144" s="29">
        <v>24.6</v>
      </c>
      <c r="G144" s="29">
        <v>117.5</v>
      </c>
      <c r="H144" s="29">
        <v>5.5E-2</v>
      </c>
      <c r="I144" s="29">
        <v>0</v>
      </c>
      <c r="J144" s="29">
        <v>0</v>
      </c>
      <c r="K144" s="29">
        <v>0.55000000000000004</v>
      </c>
      <c r="L144" s="29">
        <v>10</v>
      </c>
      <c r="M144" s="29">
        <v>32.5</v>
      </c>
      <c r="N144" s="29">
        <v>7</v>
      </c>
      <c r="O144" s="29">
        <v>0.55000000000000004</v>
      </c>
    </row>
    <row r="145" spans="1:15" s="68" customFormat="1" ht="15.75" customHeight="1">
      <c r="A145" s="131" t="s">
        <v>253</v>
      </c>
      <c r="B145" s="78" t="s">
        <v>109</v>
      </c>
      <c r="C145" s="28">
        <v>200</v>
      </c>
      <c r="D145" s="29">
        <v>0.5</v>
      </c>
      <c r="E145" s="29">
        <v>0</v>
      </c>
      <c r="F145" s="29">
        <v>27</v>
      </c>
      <c r="G145" s="29">
        <v>110</v>
      </c>
      <c r="H145" s="29">
        <v>0.01</v>
      </c>
      <c r="I145" s="29">
        <v>0.5</v>
      </c>
      <c r="J145" s="29">
        <v>0</v>
      </c>
      <c r="K145" s="29">
        <v>0</v>
      </c>
      <c r="L145" s="29">
        <v>28</v>
      </c>
      <c r="M145" s="29">
        <v>19</v>
      </c>
      <c r="N145" s="29">
        <v>7</v>
      </c>
      <c r="O145" s="41">
        <v>1.5</v>
      </c>
    </row>
    <row r="146" spans="1:15" s="68" customFormat="1" ht="16.5" customHeight="1" thickBot="1">
      <c r="A146" s="297" t="s">
        <v>21</v>
      </c>
      <c r="B146" s="298"/>
      <c r="C146" s="251">
        <v>800</v>
      </c>
      <c r="D146" s="33">
        <f t="shared" ref="D146:O146" si="31">SUM(D140:D145)</f>
        <v>27.636000000000003</v>
      </c>
      <c r="E146" s="33">
        <f t="shared" si="31"/>
        <v>29.124999999999996</v>
      </c>
      <c r="F146" s="33">
        <f t="shared" si="31"/>
        <v>116.19999999999999</v>
      </c>
      <c r="G146" s="33">
        <f t="shared" si="31"/>
        <v>837.05000000000007</v>
      </c>
      <c r="H146" s="33">
        <f t="shared" si="31"/>
        <v>0.31280000000000002</v>
      </c>
      <c r="I146" s="33">
        <f t="shared" si="31"/>
        <v>21.02390909090909</v>
      </c>
      <c r="J146" s="33">
        <f t="shared" si="31"/>
        <v>325.04050000000001</v>
      </c>
      <c r="K146" s="33">
        <f t="shared" si="31"/>
        <v>8.0555454545454541</v>
      </c>
      <c r="L146" s="33">
        <f t="shared" si="31"/>
        <v>345.03000000000003</v>
      </c>
      <c r="M146" s="33">
        <f t="shared" si="31"/>
        <v>291.64</v>
      </c>
      <c r="N146" s="33">
        <f t="shared" si="31"/>
        <v>62.320000000000007</v>
      </c>
      <c r="O146" s="79">
        <f t="shared" si="31"/>
        <v>3.5730000000000004</v>
      </c>
    </row>
    <row r="147" spans="1:15" s="68" customFormat="1" ht="16.5" customHeight="1" thickTop="1">
      <c r="A147" s="288" t="s">
        <v>47</v>
      </c>
      <c r="B147" s="289"/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6"/>
    </row>
    <row r="148" spans="1:15" s="152" customFormat="1" ht="15.75" customHeight="1">
      <c r="A148" s="131" t="s">
        <v>218</v>
      </c>
      <c r="B148" s="27" t="s">
        <v>96</v>
      </c>
      <c r="C148" s="28">
        <v>180</v>
      </c>
      <c r="D148" s="29">
        <v>15.507692307692308</v>
      </c>
      <c r="E148" s="29">
        <v>20.09</v>
      </c>
      <c r="F148" s="29">
        <v>43.15</v>
      </c>
      <c r="G148" s="29">
        <v>415.45</v>
      </c>
      <c r="H148" s="29">
        <v>0.11076923076923077</v>
      </c>
      <c r="I148" s="29">
        <v>0</v>
      </c>
      <c r="J148" s="29">
        <v>97.2</v>
      </c>
      <c r="K148" s="29">
        <v>0.85</v>
      </c>
      <c r="L148" s="29">
        <v>152.4</v>
      </c>
      <c r="M148" s="29">
        <v>138.87</v>
      </c>
      <c r="N148" s="29">
        <v>11.61</v>
      </c>
      <c r="O148" s="29">
        <v>0.46</v>
      </c>
    </row>
    <row r="149" spans="1:15" s="152" customFormat="1" ht="15.75" customHeight="1">
      <c r="A149" s="131" t="s">
        <v>94</v>
      </c>
      <c r="B149" s="27" t="s">
        <v>95</v>
      </c>
      <c r="C149" s="28">
        <v>60</v>
      </c>
      <c r="D149" s="29">
        <v>1.86</v>
      </c>
      <c r="E149" s="29">
        <v>0.12</v>
      </c>
      <c r="F149" s="29">
        <v>3.9</v>
      </c>
      <c r="G149" s="29">
        <v>24</v>
      </c>
      <c r="H149" s="29">
        <v>0.06</v>
      </c>
      <c r="I149" s="29">
        <v>6</v>
      </c>
      <c r="J149" s="29">
        <v>0.18</v>
      </c>
      <c r="K149" s="29">
        <v>0</v>
      </c>
      <c r="L149" s="29">
        <v>12</v>
      </c>
      <c r="M149" s="29">
        <v>37.200000000000003</v>
      </c>
      <c r="N149" s="29">
        <v>12.6</v>
      </c>
      <c r="O149" s="29">
        <v>0.42</v>
      </c>
    </row>
    <row r="150" spans="1:15" s="152" customFormat="1" ht="15.75" customHeight="1">
      <c r="A150" s="131" t="s">
        <v>246</v>
      </c>
      <c r="B150" s="27" t="s">
        <v>97</v>
      </c>
      <c r="C150" s="28">
        <v>25</v>
      </c>
      <c r="D150" s="29">
        <v>1.9</v>
      </c>
      <c r="E150" s="29">
        <v>0.2</v>
      </c>
      <c r="F150" s="29">
        <v>12.3</v>
      </c>
      <c r="G150" s="29">
        <v>58.75</v>
      </c>
      <c r="H150" s="29">
        <v>2.75E-2</v>
      </c>
      <c r="I150" s="29">
        <v>0</v>
      </c>
      <c r="J150" s="29">
        <v>0</v>
      </c>
      <c r="K150" s="29">
        <v>0.27500000000000002</v>
      </c>
      <c r="L150" s="29">
        <v>5</v>
      </c>
      <c r="M150" s="29">
        <v>16.25</v>
      </c>
      <c r="N150" s="29">
        <v>3.5</v>
      </c>
      <c r="O150" s="29">
        <v>0.27500000000000002</v>
      </c>
    </row>
    <row r="151" spans="1:15" s="68" customFormat="1" ht="15.75" customHeight="1">
      <c r="A151" s="135" t="s">
        <v>261</v>
      </c>
      <c r="B151" s="47" t="s">
        <v>118</v>
      </c>
      <c r="C151" s="255">
        <v>200</v>
      </c>
      <c r="D151" s="48">
        <v>0.7</v>
      </c>
      <c r="E151" s="48">
        <v>0.3</v>
      </c>
      <c r="F151" s="48">
        <v>22.8</v>
      </c>
      <c r="G151" s="48">
        <v>97</v>
      </c>
      <c r="H151" s="101">
        <v>0.01</v>
      </c>
      <c r="I151" s="101">
        <v>70</v>
      </c>
      <c r="J151" s="101">
        <v>0</v>
      </c>
      <c r="K151" s="101">
        <v>0</v>
      </c>
      <c r="L151" s="101">
        <v>12</v>
      </c>
      <c r="M151" s="101">
        <v>3</v>
      </c>
      <c r="N151" s="101">
        <v>3</v>
      </c>
      <c r="O151" s="102">
        <v>1.5</v>
      </c>
    </row>
    <row r="152" spans="1:15" ht="16.5" customHeight="1" thickBot="1">
      <c r="A152" s="283" t="s">
        <v>48</v>
      </c>
      <c r="B152" s="284"/>
      <c r="C152" s="251">
        <f>SUM(C148:C151)</f>
        <v>465</v>
      </c>
      <c r="D152" s="33">
        <f t="shared" ref="D152:O152" si="32">SUM(D148:D151)</f>
        <v>19.967692307692307</v>
      </c>
      <c r="E152" s="33">
        <f t="shared" si="32"/>
        <v>20.71</v>
      </c>
      <c r="F152" s="33">
        <f t="shared" si="32"/>
        <v>82.149999999999991</v>
      </c>
      <c r="G152" s="33">
        <f t="shared" si="32"/>
        <v>595.20000000000005</v>
      </c>
      <c r="H152" s="33">
        <f t="shared" si="32"/>
        <v>0.20826923076923079</v>
      </c>
      <c r="I152" s="33">
        <f t="shared" si="32"/>
        <v>76</v>
      </c>
      <c r="J152" s="33">
        <f t="shared" si="32"/>
        <v>97.38000000000001</v>
      </c>
      <c r="K152" s="33">
        <f t="shared" si="32"/>
        <v>1.125</v>
      </c>
      <c r="L152" s="33">
        <f t="shared" si="32"/>
        <v>181.4</v>
      </c>
      <c r="M152" s="33">
        <f t="shared" si="32"/>
        <v>195.32</v>
      </c>
      <c r="N152" s="33">
        <f t="shared" si="32"/>
        <v>30.71</v>
      </c>
      <c r="O152" s="33">
        <f t="shared" si="32"/>
        <v>2.6550000000000002</v>
      </c>
    </row>
    <row r="153" spans="1:15" s="208" customFormat="1" ht="16.5" customHeight="1" thickTop="1">
      <c r="A153" s="335" t="s">
        <v>51</v>
      </c>
      <c r="B153" s="336"/>
      <c r="C153" s="250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5"/>
    </row>
    <row r="154" spans="1:15" s="152" customFormat="1" ht="31.5" customHeight="1">
      <c r="A154" s="138" t="s">
        <v>172</v>
      </c>
      <c r="B154" s="76" t="s">
        <v>243</v>
      </c>
      <c r="C154" s="77">
        <v>200</v>
      </c>
      <c r="D154" s="103">
        <v>5.8</v>
      </c>
      <c r="E154" s="103">
        <v>3</v>
      </c>
      <c r="F154" s="103">
        <v>22.8</v>
      </c>
      <c r="G154" s="103">
        <v>142</v>
      </c>
      <c r="H154" s="103">
        <v>0.06</v>
      </c>
      <c r="I154" s="103">
        <v>1.2</v>
      </c>
      <c r="J154" s="103">
        <v>0.02</v>
      </c>
      <c r="K154" s="103">
        <v>0</v>
      </c>
      <c r="L154" s="103">
        <v>248</v>
      </c>
      <c r="M154" s="103">
        <v>190</v>
      </c>
      <c r="N154" s="103">
        <v>30</v>
      </c>
      <c r="O154" s="104">
        <v>0.2</v>
      </c>
    </row>
    <row r="155" spans="1:15" ht="18.75" customHeight="1">
      <c r="A155" s="130" t="s">
        <v>277</v>
      </c>
      <c r="B155" s="53" t="s">
        <v>178</v>
      </c>
      <c r="C155" s="88">
        <v>60</v>
      </c>
      <c r="D155" s="62">
        <v>5.68</v>
      </c>
      <c r="E155" s="62">
        <v>6.63</v>
      </c>
      <c r="F155" s="62">
        <v>38.4</v>
      </c>
      <c r="G155" s="62">
        <v>229.68</v>
      </c>
      <c r="H155" s="62">
        <v>7.0000000000000007E-2</v>
      </c>
      <c r="I155" s="62">
        <v>0.14000000000000001</v>
      </c>
      <c r="J155" s="62">
        <v>0.04</v>
      </c>
      <c r="K155" s="62">
        <v>0.61</v>
      </c>
      <c r="L155" s="62">
        <v>50.59</v>
      </c>
      <c r="M155" s="62">
        <v>91.12</v>
      </c>
      <c r="N155" s="62">
        <v>11.6</v>
      </c>
      <c r="O155" s="62">
        <v>0.56999999999999995</v>
      </c>
    </row>
    <row r="156" spans="1:15" ht="16.5" customHeight="1" thickBot="1">
      <c r="A156" s="283" t="s">
        <v>52</v>
      </c>
      <c r="B156" s="284"/>
      <c r="C156" s="251"/>
      <c r="D156" s="89">
        <f>SUM(D154:D155)</f>
        <v>11.48</v>
      </c>
      <c r="E156" s="89">
        <f t="shared" ref="E156:O156" si="33">SUM(E154:E155)</f>
        <v>9.629999999999999</v>
      </c>
      <c r="F156" s="89">
        <f t="shared" si="33"/>
        <v>61.2</v>
      </c>
      <c r="G156" s="89">
        <f t="shared" si="33"/>
        <v>371.68</v>
      </c>
      <c r="H156" s="89">
        <f t="shared" si="33"/>
        <v>0.13</v>
      </c>
      <c r="I156" s="89">
        <f t="shared" si="33"/>
        <v>1.3399999999999999</v>
      </c>
      <c r="J156" s="89">
        <f t="shared" si="33"/>
        <v>0.06</v>
      </c>
      <c r="K156" s="89">
        <f t="shared" si="33"/>
        <v>0.61</v>
      </c>
      <c r="L156" s="89">
        <f t="shared" si="33"/>
        <v>298.59000000000003</v>
      </c>
      <c r="M156" s="89">
        <f t="shared" si="33"/>
        <v>281.12</v>
      </c>
      <c r="N156" s="89">
        <f t="shared" si="33"/>
        <v>41.6</v>
      </c>
      <c r="O156" s="90">
        <f t="shared" si="33"/>
        <v>0.77</v>
      </c>
    </row>
    <row r="157" spans="1:15" ht="17.25" customHeight="1" thickTop="1" thickBot="1">
      <c r="A157" s="319" t="s">
        <v>61</v>
      </c>
      <c r="B157" s="320"/>
      <c r="C157" s="321"/>
      <c r="D157" s="89">
        <f t="shared" ref="D157:O157" si="34">D138+D146+D152</f>
        <v>68.603692307692299</v>
      </c>
      <c r="E157" s="89">
        <f t="shared" si="34"/>
        <v>71.264999999999986</v>
      </c>
      <c r="F157" s="89">
        <f t="shared" si="34"/>
        <v>286.77999999999997</v>
      </c>
      <c r="G157" s="89">
        <f t="shared" si="34"/>
        <v>2042.64</v>
      </c>
      <c r="H157" s="89">
        <f t="shared" si="34"/>
        <v>0.78106923076923074</v>
      </c>
      <c r="I157" s="89">
        <f t="shared" si="34"/>
        <v>103.33390909090909</v>
      </c>
      <c r="J157" s="89">
        <f t="shared" si="34"/>
        <v>595.44050000000004</v>
      </c>
      <c r="K157" s="89">
        <f t="shared" si="34"/>
        <v>10.120545454545454</v>
      </c>
      <c r="L157" s="89">
        <f t="shared" si="34"/>
        <v>925.65</v>
      </c>
      <c r="M157" s="89">
        <f t="shared" si="34"/>
        <v>897.91999999999985</v>
      </c>
      <c r="N157" s="89">
        <f t="shared" si="34"/>
        <v>199.11600000000001</v>
      </c>
      <c r="O157" s="90">
        <f t="shared" si="34"/>
        <v>8.8279999999999994</v>
      </c>
    </row>
    <row r="158" spans="1:15" ht="17.25" customHeight="1" thickTop="1" thickBot="1">
      <c r="A158" s="319" t="s">
        <v>62</v>
      </c>
      <c r="B158" s="320"/>
      <c r="C158" s="321"/>
      <c r="D158" s="89">
        <f t="shared" ref="D158:O158" si="35">D138+D146+D156</f>
        <v>60.116</v>
      </c>
      <c r="E158" s="89">
        <f t="shared" si="35"/>
        <v>60.184999999999988</v>
      </c>
      <c r="F158" s="89">
        <f t="shared" si="35"/>
        <v>265.83</v>
      </c>
      <c r="G158" s="89">
        <f t="shared" si="35"/>
        <v>1819.1200000000001</v>
      </c>
      <c r="H158" s="89">
        <f t="shared" si="35"/>
        <v>0.70279999999999998</v>
      </c>
      <c r="I158" s="89">
        <f t="shared" si="35"/>
        <v>28.673909090909088</v>
      </c>
      <c r="J158" s="89">
        <f t="shared" si="35"/>
        <v>498.12050000000005</v>
      </c>
      <c r="K158" s="89">
        <f t="shared" si="35"/>
        <v>9.6055454545454531</v>
      </c>
      <c r="L158" s="89">
        <f t="shared" si="35"/>
        <v>1042.8400000000001</v>
      </c>
      <c r="M158" s="89">
        <f t="shared" si="35"/>
        <v>983.71999999999991</v>
      </c>
      <c r="N158" s="89">
        <f t="shared" si="35"/>
        <v>210.006</v>
      </c>
      <c r="O158" s="90">
        <f t="shared" si="35"/>
        <v>6.9429999999999996</v>
      </c>
    </row>
    <row r="159" spans="1:15" ht="17.25" customHeight="1" thickTop="1" thickBot="1">
      <c r="A159" s="286" t="s">
        <v>26</v>
      </c>
      <c r="B159" s="287"/>
      <c r="C159" s="86"/>
      <c r="D159" s="89">
        <f t="shared" ref="D159:O159" si="36">D138+D146+D152+D156</f>
        <v>80.083692307692303</v>
      </c>
      <c r="E159" s="89">
        <f t="shared" si="36"/>
        <v>80.894999999999982</v>
      </c>
      <c r="F159" s="89">
        <f t="shared" si="36"/>
        <v>347.97999999999996</v>
      </c>
      <c r="G159" s="89">
        <f t="shared" si="36"/>
        <v>2414.3200000000002</v>
      </c>
      <c r="H159" s="89">
        <f t="shared" si="36"/>
        <v>0.91106923076923074</v>
      </c>
      <c r="I159" s="89">
        <f t="shared" si="36"/>
        <v>104.67390909090909</v>
      </c>
      <c r="J159" s="89">
        <f t="shared" si="36"/>
        <v>595.50049999999999</v>
      </c>
      <c r="K159" s="89">
        <f t="shared" si="36"/>
        <v>10.730545454545453</v>
      </c>
      <c r="L159" s="89">
        <f t="shared" si="36"/>
        <v>1224.24</v>
      </c>
      <c r="M159" s="89">
        <f t="shared" si="36"/>
        <v>1179.04</v>
      </c>
      <c r="N159" s="89">
        <f t="shared" si="36"/>
        <v>240.71600000000001</v>
      </c>
      <c r="O159" s="90">
        <f t="shared" si="36"/>
        <v>9.597999999999999</v>
      </c>
    </row>
    <row r="160" spans="1:15" ht="13.5" customHeight="1" thickTop="1">
      <c r="A160" s="68"/>
      <c r="B160" s="68"/>
      <c r="C160" s="68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70" t="s">
        <v>41</v>
      </c>
    </row>
    <row r="161" spans="1:15" ht="15.75" customHeight="1">
      <c r="A161" s="71" t="s">
        <v>27</v>
      </c>
      <c r="B161" s="68"/>
      <c r="C161" s="68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</row>
    <row r="162" spans="1:15" ht="13.5" customHeight="1" thickBot="1">
      <c r="A162" s="67"/>
      <c r="B162" s="68"/>
      <c r="C162" s="68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</row>
    <row r="163" spans="1:15" ht="16.5" customHeight="1" thickTop="1">
      <c r="A163" s="295" t="s">
        <v>2</v>
      </c>
      <c r="B163" s="293" t="s">
        <v>38</v>
      </c>
      <c r="C163" s="293" t="s">
        <v>3</v>
      </c>
      <c r="D163" s="282" t="s">
        <v>4</v>
      </c>
      <c r="E163" s="282"/>
      <c r="F163" s="282"/>
      <c r="G163" s="282" t="s">
        <v>5</v>
      </c>
      <c r="H163" s="282" t="s">
        <v>6</v>
      </c>
      <c r="I163" s="282"/>
      <c r="J163" s="282"/>
      <c r="K163" s="282"/>
      <c r="L163" s="282" t="s">
        <v>7</v>
      </c>
      <c r="M163" s="282"/>
      <c r="N163" s="282"/>
      <c r="O163" s="290"/>
    </row>
    <row r="164" spans="1:15" ht="16.5" customHeight="1" thickBot="1">
      <c r="A164" s="296"/>
      <c r="B164" s="294"/>
      <c r="C164" s="294"/>
      <c r="D164" s="249" t="s">
        <v>8</v>
      </c>
      <c r="E164" s="249" t="s">
        <v>9</v>
      </c>
      <c r="F164" s="249" t="s">
        <v>10</v>
      </c>
      <c r="G164" s="285"/>
      <c r="H164" s="249" t="s">
        <v>11</v>
      </c>
      <c r="I164" s="249" t="s">
        <v>12</v>
      </c>
      <c r="J164" s="249" t="s">
        <v>13</v>
      </c>
      <c r="K164" s="249" t="s">
        <v>14</v>
      </c>
      <c r="L164" s="249" t="s">
        <v>15</v>
      </c>
      <c r="M164" s="249" t="s">
        <v>16</v>
      </c>
      <c r="N164" s="249" t="s">
        <v>40</v>
      </c>
      <c r="O164" s="23" t="s">
        <v>17</v>
      </c>
    </row>
    <row r="165" spans="1:15" ht="16.5" customHeight="1" thickTop="1">
      <c r="A165" s="291" t="s">
        <v>18</v>
      </c>
      <c r="B165" s="292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</row>
    <row r="166" spans="1:15" s="152" customFormat="1" ht="15.75" customHeight="1">
      <c r="A166" s="131" t="s">
        <v>301</v>
      </c>
      <c r="B166" s="78" t="s">
        <v>238</v>
      </c>
      <c r="C166" s="28">
        <v>60</v>
      </c>
      <c r="D166" s="29">
        <v>6.7</v>
      </c>
      <c r="E166" s="29">
        <v>9.84</v>
      </c>
      <c r="F166" s="29">
        <v>19.8</v>
      </c>
      <c r="G166" s="29">
        <v>194.56</v>
      </c>
      <c r="H166" s="29">
        <v>0.09</v>
      </c>
      <c r="I166" s="29">
        <v>0</v>
      </c>
      <c r="J166" s="29">
        <v>59</v>
      </c>
      <c r="K166" s="29">
        <v>0</v>
      </c>
      <c r="L166" s="29">
        <v>8.25</v>
      </c>
      <c r="M166" s="29">
        <v>57</v>
      </c>
      <c r="N166" s="29">
        <v>32</v>
      </c>
      <c r="O166" s="29">
        <v>5</v>
      </c>
    </row>
    <row r="167" spans="1:15" s="152" customFormat="1" ht="15.75" customHeight="1">
      <c r="A167" s="131" t="s">
        <v>216</v>
      </c>
      <c r="B167" s="105" t="s">
        <v>90</v>
      </c>
      <c r="C167" s="176" t="s">
        <v>156</v>
      </c>
      <c r="D167" s="29">
        <v>14.234999999999999</v>
      </c>
      <c r="E167" s="29">
        <v>11.882</v>
      </c>
      <c r="F167" s="29">
        <v>52.94</v>
      </c>
      <c r="G167" s="29">
        <v>375.64</v>
      </c>
      <c r="H167" s="29">
        <v>0.19</v>
      </c>
      <c r="I167" s="29">
        <v>0.01</v>
      </c>
      <c r="J167" s="29">
        <v>252</v>
      </c>
      <c r="K167" s="29">
        <v>1.1759999999999999</v>
      </c>
      <c r="L167" s="29">
        <v>224.18</v>
      </c>
      <c r="M167" s="29">
        <v>150.66</v>
      </c>
      <c r="N167" s="29">
        <v>23.52</v>
      </c>
      <c r="O167" s="29">
        <v>2.2400000000000002</v>
      </c>
    </row>
    <row r="168" spans="1:15" s="152" customFormat="1" ht="15.75" customHeight="1">
      <c r="A168" s="132" t="s">
        <v>247</v>
      </c>
      <c r="B168" s="30" t="s">
        <v>91</v>
      </c>
      <c r="C168" s="28">
        <v>200</v>
      </c>
      <c r="D168" s="31">
        <v>0.1</v>
      </c>
      <c r="E168" s="31">
        <v>0</v>
      </c>
      <c r="F168" s="31">
        <v>15</v>
      </c>
      <c r="G168" s="31">
        <v>60</v>
      </c>
      <c r="H168" s="31">
        <v>0</v>
      </c>
      <c r="I168" s="31">
        <v>0</v>
      </c>
      <c r="J168" s="31">
        <v>0</v>
      </c>
      <c r="K168" s="31">
        <v>0</v>
      </c>
      <c r="L168" s="31">
        <v>11</v>
      </c>
      <c r="M168" s="31">
        <v>3</v>
      </c>
      <c r="N168" s="31">
        <v>1</v>
      </c>
      <c r="O168" s="32">
        <v>0.3</v>
      </c>
    </row>
    <row r="169" spans="1:15" ht="16.5" customHeight="1" thickBot="1">
      <c r="A169" s="327" t="s">
        <v>19</v>
      </c>
      <c r="B169" s="328"/>
      <c r="C169" s="251">
        <v>460</v>
      </c>
      <c r="D169" s="33">
        <f t="shared" ref="D169:O169" si="37">SUM(D166:D168)</f>
        <v>21.035</v>
      </c>
      <c r="E169" s="33">
        <f t="shared" si="37"/>
        <v>21.722000000000001</v>
      </c>
      <c r="F169" s="33">
        <f t="shared" si="37"/>
        <v>87.74</v>
      </c>
      <c r="G169" s="33">
        <f t="shared" si="37"/>
        <v>630.20000000000005</v>
      </c>
      <c r="H169" s="33">
        <f t="shared" si="37"/>
        <v>0.28000000000000003</v>
      </c>
      <c r="I169" s="33">
        <f t="shared" si="37"/>
        <v>0.01</v>
      </c>
      <c r="J169" s="33">
        <f t="shared" si="37"/>
        <v>311</v>
      </c>
      <c r="K169" s="33">
        <f t="shared" si="37"/>
        <v>1.1759999999999999</v>
      </c>
      <c r="L169" s="33">
        <f t="shared" si="37"/>
        <v>243.43</v>
      </c>
      <c r="M169" s="33">
        <f t="shared" si="37"/>
        <v>210.66</v>
      </c>
      <c r="N169" s="33">
        <f t="shared" si="37"/>
        <v>56.519999999999996</v>
      </c>
      <c r="O169" s="33">
        <f t="shared" si="37"/>
        <v>7.54</v>
      </c>
    </row>
    <row r="170" spans="1:15" s="68" customFormat="1" ht="16.5" customHeight="1" thickTop="1">
      <c r="A170" s="291" t="s">
        <v>20</v>
      </c>
      <c r="B170" s="292"/>
      <c r="C170" s="250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</row>
    <row r="171" spans="1:15" s="152" customFormat="1" ht="15.75" customHeight="1">
      <c r="A171" s="131" t="s">
        <v>262</v>
      </c>
      <c r="B171" s="27" t="s">
        <v>187</v>
      </c>
      <c r="C171" s="28">
        <v>60</v>
      </c>
      <c r="D171" s="29">
        <v>0.96</v>
      </c>
      <c r="E171" s="29">
        <v>6.6</v>
      </c>
      <c r="F171" s="29">
        <v>5.76</v>
      </c>
      <c r="G171" s="29">
        <v>81.599999999999994</v>
      </c>
      <c r="H171" s="29">
        <v>0.02</v>
      </c>
      <c r="I171" s="29">
        <v>16.68</v>
      </c>
      <c r="J171" s="29">
        <v>0</v>
      </c>
      <c r="K171" s="29">
        <v>2.7</v>
      </c>
      <c r="L171" s="29">
        <v>26.4</v>
      </c>
      <c r="M171" s="29">
        <v>19.2</v>
      </c>
      <c r="N171" s="29">
        <v>11.56</v>
      </c>
      <c r="O171" s="29">
        <v>0.36</v>
      </c>
    </row>
    <row r="172" spans="1:15" s="152" customFormat="1" ht="15.75" customHeight="1">
      <c r="A172" s="131" t="s">
        <v>293</v>
      </c>
      <c r="B172" s="27" t="s">
        <v>145</v>
      </c>
      <c r="C172" s="28">
        <v>230</v>
      </c>
      <c r="D172" s="29">
        <v>2.0009999999999999</v>
      </c>
      <c r="E172" s="29">
        <v>4.0940000000000003</v>
      </c>
      <c r="F172" s="29">
        <v>11.063000000000001</v>
      </c>
      <c r="G172" s="29">
        <v>89.24</v>
      </c>
      <c r="H172" s="29">
        <v>5.9799999999999999E-2</v>
      </c>
      <c r="I172" s="29">
        <v>8.4410000000000007</v>
      </c>
      <c r="J172" s="29">
        <v>85</v>
      </c>
      <c r="K172" s="29">
        <v>0.23</v>
      </c>
      <c r="L172" s="29">
        <v>89.83</v>
      </c>
      <c r="M172" s="29">
        <v>85.39</v>
      </c>
      <c r="N172" s="29">
        <v>18.399999999999999</v>
      </c>
      <c r="O172" s="29">
        <v>0.09</v>
      </c>
    </row>
    <row r="173" spans="1:15" s="152" customFormat="1" ht="15.75" customHeight="1">
      <c r="A173" s="135" t="s">
        <v>341</v>
      </c>
      <c r="B173" s="47" t="s">
        <v>342</v>
      </c>
      <c r="C173" s="255">
        <v>100</v>
      </c>
      <c r="D173" s="48">
        <v>13.1</v>
      </c>
      <c r="E173" s="48">
        <v>15.3</v>
      </c>
      <c r="F173" s="48">
        <v>13.5</v>
      </c>
      <c r="G173" s="48">
        <v>244.1</v>
      </c>
      <c r="H173" s="48">
        <v>0.18</v>
      </c>
      <c r="I173" s="48">
        <v>9</v>
      </c>
      <c r="J173" s="48">
        <v>0.45</v>
      </c>
      <c r="K173" s="48">
        <v>42</v>
      </c>
      <c r="L173" s="48">
        <v>185</v>
      </c>
      <c r="M173" s="48">
        <v>55</v>
      </c>
      <c r="N173" s="48">
        <v>0</v>
      </c>
      <c r="O173" s="48">
        <v>0</v>
      </c>
    </row>
    <row r="174" spans="1:15" s="152" customFormat="1" ht="15.75" customHeight="1">
      <c r="A174" s="131" t="s">
        <v>339</v>
      </c>
      <c r="B174" s="27" t="s">
        <v>340</v>
      </c>
      <c r="C174" s="28">
        <v>150</v>
      </c>
      <c r="D174" s="29">
        <v>4.01</v>
      </c>
      <c r="E174" s="29">
        <v>6.74</v>
      </c>
      <c r="F174" s="29">
        <v>16.43</v>
      </c>
      <c r="G174" s="29">
        <v>142.41999999999999</v>
      </c>
      <c r="H174" s="29">
        <v>0.13500000000000001</v>
      </c>
      <c r="I174" s="29">
        <v>0.72</v>
      </c>
      <c r="J174" s="29">
        <v>56.26</v>
      </c>
      <c r="K174" s="29">
        <v>0.16</v>
      </c>
      <c r="L174" s="29">
        <v>39.35</v>
      </c>
      <c r="M174" s="29">
        <v>85.7</v>
      </c>
      <c r="N174" s="29">
        <v>24.12</v>
      </c>
      <c r="O174" s="29">
        <v>3.38</v>
      </c>
    </row>
    <row r="175" spans="1:15" s="152" customFormat="1" ht="15.75" customHeight="1">
      <c r="A175" s="131" t="s">
        <v>246</v>
      </c>
      <c r="B175" s="27" t="s">
        <v>97</v>
      </c>
      <c r="C175" s="28">
        <v>70</v>
      </c>
      <c r="D175" s="29">
        <v>5.32</v>
      </c>
      <c r="E175" s="29">
        <v>0.56000000000000005</v>
      </c>
      <c r="F175" s="29">
        <v>34.44</v>
      </c>
      <c r="G175" s="29">
        <v>164.5</v>
      </c>
      <c r="H175" s="29">
        <v>7.6999999999999999E-2</v>
      </c>
      <c r="I175" s="29">
        <v>0</v>
      </c>
      <c r="J175" s="29">
        <v>0</v>
      </c>
      <c r="K175" s="29">
        <v>0.77</v>
      </c>
      <c r="L175" s="29">
        <v>14</v>
      </c>
      <c r="M175" s="29">
        <v>45.5</v>
      </c>
      <c r="N175" s="29">
        <v>9.8000000000000007</v>
      </c>
      <c r="O175" s="29">
        <v>0.77</v>
      </c>
    </row>
    <row r="176" spans="1:15" s="68" customFormat="1" ht="15.75" customHeight="1">
      <c r="A176" s="137" t="s">
        <v>251</v>
      </c>
      <c r="B176" s="53" t="s">
        <v>124</v>
      </c>
      <c r="C176" s="255">
        <v>200</v>
      </c>
      <c r="D176" s="48">
        <v>0.2</v>
      </c>
      <c r="E176" s="48">
        <v>0.1</v>
      </c>
      <c r="F176" s="48">
        <v>21.5</v>
      </c>
      <c r="G176" s="48">
        <v>87</v>
      </c>
      <c r="H176" s="48">
        <v>0.01</v>
      </c>
      <c r="I176" s="48">
        <v>29.3</v>
      </c>
      <c r="J176" s="48">
        <v>0</v>
      </c>
      <c r="K176" s="48">
        <v>0</v>
      </c>
      <c r="L176" s="48">
        <v>10</v>
      </c>
      <c r="M176" s="48">
        <v>11</v>
      </c>
      <c r="N176" s="48">
        <v>7</v>
      </c>
      <c r="O176" s="54">
        <v>0.3</v>
      </c>
    </row>
    <row r="177" spans="1:17" ht="15.75" customHeight="1">
      <c r="A177" s="131" t="s">
        <v>250</v>
      </c>
      <c r="B177" s="27" t="s">
        <v>102</v>
      </c>
      <c r="C177" s="28">
        <v>100</v>
      </c>
      <c r="D177" s="29">
        <v>0.8</v>
      </c>
      <c r="E177" s="29">
        <v>0.4</v>
      </c>
      <c r="F177" s="29">
        <v>8.1</v>
      </c>
      <c r="G177" s="29">
        <v>47</v>
      </c>
      <c r="H177" s="31">
        <v>0.02</v>
      </c>
      <c r="I177" s="31">
        <v>180</v>
      </c>
      <c r="J177" s="31">
        <v>0</v>
      </c>
      <c r="K177" s="31">
        <v>0.3</v>
      </c>
      <c r="L177" s="31">
        <v>40</v>
      </c>
      <c r="M177" s="31">
        <v>34</v>
      </c>
      <c r="N177" s="31">
        <v>25</v>
      </c>
      <c r="O177" s="32">
        <v>0.8</v>
      </c>
    </row>
    <row r="178" spans="1:17" s="68" customFormat="1" ht="16.5" customHeight="1" thickBot="1">
      <c r="A178" s="297" t="s">
        <v>21</v>
      </c>
      <c r="B178" s="298"/>
      <c r="C178" s="251">
        <f>SUM(C171:C177)</f>
        <v>910</v>
      </c>
      <c r="D178" s="33">
        <f>SUM(D171:D177)</f>
        <v>26.390999999999998</v>
      </c>
      <c r="E178" s="33">
        <f>SUM(E171:E177)</f>
        <v>33.794000000000004</v>
      </c>
      <c r="F178" s="33">
        <f t="shared" ref="F178:O178" si="38">SUM(F171:F177)</f>
        <v>110.79299999999999</v>
      </c>
      <c r="G178" s="33">
        <f t="shared" si="38"/>
        <v>855.8599999999999</v>
      </c>
      <c r="H178" s="33">
        <f t="shared" si="38"/>
        <v>0.50180000000000002</v>
      </c>
      <c r="I178" s="33">
        <f t="shared" si="38"/>
        <v>244.14100000000002</v>
      </c>
      <c r="J178" s="33">
        <f t="shared" si="38"/>
        <v>141.71</v>
      </c>
      <c r="K178" s="33">
        <f t="shared" si="38"/>
        <v>46.16</v>
      </c>
      <c r="L178" s="33">
        <f t="shared" si="38"/>
        <v>404.58000000000004</v>
      </c>
      <c r="M178" s="33">
        <f t="shared" si="38"/>
        <v>335.79</v>
      </c>
      <c r="N178" s="33">
        <f t="shared" si="38"/>
        <v>95.88</v>
      </c>
      <c r="O178" s="33">
        <f t="shared" si="38"/>
        <v>5.6999999999999993</v>
      </c>
      <c r="Q178" s="68" t="s">
        <v>49</v>
      </c>
    </row>
    <row r="179" spans="1:17" s="152" customFormat="1" ht="16.5" customHeight="1" thickTop="1">
      <c r="A179" s="288" t="s">
        <v>47</v>
      </c>
      <c r="B179" s="289"/>
      <c r="C179" s="44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6"/>
    </row>
    <row r="180" spans="1:17" s="152" customFormat="1" ht="15.75" customHeight="1">
      <c r="A180" s="136" t="s">
        <v>126</v>
      </c>
      <c r="B180" s="49" t="s">
        <v>189</v>
      </c>
      <c r="C180" s="50">
        <v>110</v>
      </c>
      <c r="D180" s="51">
        <v>8.68</v>
      </c>
      <c r="E180" s="51">
        <v>10.67</v>
      </c>
      <c r="F180" s="51">
        <v>11.99</v>
      </c>
      <c r="G180" s="51">
        <v>178.77</v>
      </c>
      <c r="H180" s="51">
        <v>4.3499999999999997E-2</v>
      </c>
      <c r="I180" s="51">
        <v>2.177</v>
      </c>
      <c r="J180" s="51">
        <v>0.06</v>
      </c>
      <c r="K180" s="51">
        <v>1.248</v>
      </c>
      <c r="L180" s="51">
        <v>54.41</v>
      </c>
      <c r="M180" s="51">
        <v>102.36799999999999</v>
      </c>
      <c r="N180" s="51">
        <v>18.608000000000001</v>
      </c>
      <c r="O180" s="52">
        <v>1.2870000000000001</v>
      </c>
    </row>
    <row r="181" spans="1:17" s="152" customFormat="1" ht="15.75" customHeight="1">
      <c r="A181" s="131" t="s">
        <v>235</v>
      </c>
      <c r="B181" s="27" t="s">
        <v>148</v>
      </c>
      <c r="C181" s="28">
        <v>150</v>
      </c>
      <c r="D181" s="29">
        <v>5.98</v>
      </c>
      <c r="E181" s="29">
        <v>7.94</v>
      </c>
      <c r="F181" s="29">
        <v>9.84</v>
      </c>
      <c r="G181" s="29">
        <v>134.74</v>
      </c>
      <c r="H181" s="29">
        <v>0.08</v>
      </c>
      <c r="I181" s="29">
        <v>34</v>
      </c>
      <c r="J181" s="29">
        <v>0</v>
      </c>
      <c r="K181" s="29">
        <v>0</v>
      </c>
      <c r="L181" s="29">
        <v>122</v>
      </c>
      <c r="M181" s="29">
        <v>0</v>
      </c>
      <c r="N181" s="29">
        <v>0</v>
      </c>
      <c r="O181" s="29">
        <v>2</v>
      </c>
    </row>
    <row r="182" spans="1:17" s="152" customFormat="1" ht="15.75" customHeight="1">
      <c r="A182" s="131" t="s">
        <v>246</v>
      </c>
      <c r="B182" s="27" t="s">
        <v>97</v>
      </c>
      <c r="C182" s="28">
        <v>60</v>
      </c>
      <c r="D182" s="29">
        <v>4.5599999999999996</v>
      </c>
      <c r="E182" s="29">
        <v>0.48</v>
      </c>
      <c r="F182" s="29">
        <v>29.52</v>
      </c>
      <c r="G182" s="29">
        <v>141</v>
      </c>
      <c r="H182" s="29">
        <v>6.6000000000000003E-2</v>
      </c>
      <c r="I182" s="29">
        <v>0</v>
      </c>
      <c r="J182" s="29">
        <v>0</v>
      </c>
      <c r="K182" s="29">
        <v>0.66</v>
      </c>
      <c r="L182" s="29">
        <v>12</v>
      </c>
      <c r="M182" s="29">
        <v>39</v>
      </c>
      <c r="N182" s="29">
        <v>8.4</v>
      </c>
      <c r="O182" s="29">
        <v>0.66</v>
      </c>
    </row>
    <row r="183" spans="1:17" s="152" customFormat="1" ht="15.75" customHeight="1">
      <c r="A183" s="132" t="s">
        <v>263</v>
      </c>
      <c r="B183" s="57" t="s">
        <v>146</v>
      </c>
      <c r="C183" s="28">
        <v>200</v>
      </c>
      <c r="D183" s="29">
        <v>0.3</v>
      </c>
      <c r="E183" s="29">
        <v>0</v>
      </c>
      <c r="F183" s="29">
        <v>31.1</v>
      </c>
      <c r="G183" s="29">
        <v>126</v>
      </c>
      <c r="H183" s="29">
        <v>0</v>
      </c>
      <c r="I183" s="29">
        <v>0.1</v>
      </c>
      <c r="J183" s="29">
        <v>0</v>
      </c>
      <c r="K183" s="29">
        <v>0</v>
      </c>
      <c r="L183" s="29">
        <v>14</v>
      </c>
      <c r="M183" s="29">
        <v>12</v>
      </c>
      <c r="N183" s="29">
        <v>3</v>
      </c>
      <c r="O183" s="107">
        <v>0.7</v>
      </c>
    </row>
    <row r="184" spans="1:17" ht="16.5" customHeight="1" thickBot="1">
      <c r="A184" s="283" t="s">
        <v>48</v>
      </c>
      <c r="B184" s="284"/>
      <c r="C184" s="251">
        <f>SUM(C180:C183)</f>
        <v>520</v>
      </c>
      <c r="D184" s="33">
        <f t="shared" ref="D184:O184" si="39">SUM(D180:D183)</f>
        <v>19.52</v>
      </c>
      <c r="E184" s="33">
        <f t="shared" si="39"/>
        <v>19.09</v>
      </c>
      <c r="F184" s="33">
        <f t="shared" si="39"/>
        <v>82.449999999999989</v>
      </c>
      <c r="G184" s="33">
        <f t="shared" si="39"/>
        <v>580.51</v>
      </c>
      <c r="H184" s="33">
        <f t="shared" si="39"/>
        <v>0.1895</v>
      </c>
      <c r="I184" s="33">
        <f t="shared" si="39"/>
        <v>36.277000000000001</v>
      </c>
      <c r="J184" s="33">
        <f t="shared" si="39"/>
        <v>0.06</v>
      </c>
      <c r="K184" s="33">
        <f t="shared" si="39"/>
        <v>1.9079999999999999</v>
      </c>
      <c r="L184" s="33">
        <f t="shared" si="39"/>
        <v>202.41</v>
      </c>
      <c r="M184" s="33">
        <f t="shared" si="39"/>
        <v>153.36799999999999</v>
      </c>
      <c r="N184" s="33">
        <f t="shared" si="39"/>
        <v>30.008000000000003</v>
      </c>
      <c r="O184" s="33">
        <f t="shared" si="39"/>
        <v>4.6470000000000002</v>
      </c>
    </row>
    <row r="185" spans="1:17" s="206" customFormat="1" ht="16.5" customHeight="1" thickTop="1">
      <c r="A185" s="291" t="s">
        <v>51</v>
      </c>
      <c r="B185" s="292"/>
      <c r="C185" s="250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5"/>
    </row>
    <row r="186" spans="1:17" s="152" customFormat="1" ht="15.75" customHeight="1">
      <c r="A186" s="132" t="s">
        <v>266</v>
      </c>
      <c r="B186" s="57" t="s">
        <v>173</v>
      </c>
      <c r="C186" s="28">
        <v>200</v>
      </c>
      <c r="D186" s="31">
        <v>5.8</v>
      </c>
      <c r="E186" s="31">
        <v>5</v>
      </c>
      <c r="F186" s="31">
        <v>8</v>
      </c>
      <c r="G186" s="31">
        <v>100</v>
      </c>
      <c r="H186" s="31">
        <v>0.08</v>
      </c>
      <c r="I186" s="31">
        <v>11.4</v>
      </c>
      <c r="J186" s="31">
        <v>0.04</v>
      </c>
      <c r="K186" s="31">
        <v>0</v>
      </c>
      <c r="L186" s="31">
        <v>240</v>
      </c>
      <c r="M186" s="31">
        <v>180</v>
      </c>
      <c r="N186" s="31">
        <v>28</v>
      </c>
      <c r="O186" s="58">
        <v>0.2</v>
      </c>
    </row>
    <row r="187" spans="1:17" ht="15.75" customHeight="1">
      <c r="A187" s="136" t="s">
        <v>276</v>
      </c>
      <c r="B187" s="186" t="s">
        <v>179</v>
      </c>
      <c r="C187" s="108">
        <v>50</v>
      </c>
      <c r="D187" s="187">
        <v>5.9</v>
      </c>
      <c r="E187" s="187">
        <v>6.9</v>
      </c>
      <c r="F187" s="187">
        <v>40</v>
      </c>
      <c r="G187" s="187">
        <v>239.2</v>
      </c>
      <c r="H187" s="187">
        <v>7.0000000000000007E-2</v>
      </c>
      <c r="I187" s="187">
        <v>2.37</v>
      </c>
      <c r="J187" s="187">
        <v>0.06</v>
      </c>
      <c r="K187" s="187">
        <v>1.22</v>
      </c>
      <c r="L187" s="187">
        <v>22.61</v>
      </c>
      <c r="M187" s="187">
        <v>68.86</v>
      </c>
      <c r="N187" s="187">
        <v>21.58</v>
      </c>
      <c r="O187" s="187">
        <v>0.86</v>
      </c>
    </row>
    <row r="188" spans="1:17" ht="16.5" customHeight="1" thickBot="1">
      <c r="A188" s="283" t="s">
        <v>52</v>
      </c>
      <c r="B188" s="284"/>
      <c r="C188" s="251"/>
      <c r="D188" s="89">
        <f t="shared" ref="D188:O188" si="40">SUM(D186:D187)</f>
        <v>11.7</v>
      </c>
      <c r="E188" s="89">
        <f t="shared" si="40"/>
        <v>11.9</v>
      </c>
      <c r="F188" s="89">
        <f t="shared" si="40"/>
        <v>48</v>
      </c>
      <c r="G188" s="89">
        <f t="shared" si="40"/>
        <v>339.2</v>
      </c>
      <c r="H188" s="89">
        <f t="shared" si="40"/>
        <v>0.15000000000000002</v>
      </c>
      <c r="I188" s="89">
        <f t="shared" si="40"/>
        <v>13.77</v>
      </c>
      <c r="J188" s="89">
        <f t="shared" si="40"/>
        <v>0.1</v>
      </c>
      <c r="K188" s="89">
        <f t="shared" si="40"/>
        <v>1.22</v>
      </c>
      <c r="L188" s="89">
        <f t="shared" si="40"/>
        <v>262.61</v>
      </c>
      <c r="M188" s="89">
        <f t="shared" si="40"/>
        <v>248.86</v>
      </c>
      <c r="N188" s="89">
        <f t="shared" si="40"/>
        <v>49.58</v>
      </c>
      <c r="O188" s="90">
        <f t="shared" si="40"/>
        <v>1.06</v>
      </c>
    </row>
    <row r="189" spans="1:17" ht="17.25" customHeight="1" thickTop="1" thickBot="1">
      <c r="A189" s="319" t="s">
        <v>63</v>
      </c>
      <c r="B189" s="320"/>
      <c r="C189" s="321"/>
      <c r="D189" s="89">
        <f t="shared" ref="D189:O189" si="41">D169+D178+D184</f>
        <v>66.945999999999998</v>
      </c>
      <c r="E189" s="89">
        <f t="shared" si="41"/>
        <v>74.606000000000009</v>
      </c>
      <c r="F189" s="89">
        <f t="shared" si="41"/>
        <v>280.98299999999995</v>
      </c>
      <c r="G189" s="89">
        <f t="shared" si="41"/>
        <v>2066.5699999999997</v>
      </c>
      <c r="H189" s="89">
        <f t="shared" si="41"/>
        <v>0.97130000000000005</v>
      </c>
      <c r="I189" s="89">
        <f t="shared" si="41"/>
        <v>280.428</v>
      </c>
      <c r="J189" s="89">
        <f t="shared" si="41"/>
        <v>452.77000000000004</v>
      </c>
      <c r="K189" s="89">
        <f t="shared" si="41"/>
        <v>49.244</v>
      </c>
      <c r="L189" s="89">
        <f t="shared" si="41"/>
        <v>850.42</v>
      </c>
      <c r="M189" s="89">
        <f t="shared" si="41"/>
        <v>699.81799999999998</v>
      </c>
      <c r="N189" s="89">
        <f t="shared" si="41"/>
        <v>182.40799999999999</v>
      </c>
      <c r="O189" s="90">
        <f t="shared" si="41"/>
        <v>17.887</v>
      </c>
    </row>
    <row r="190" spans="1:17" ht="17.25" customHeight="1" thickTop="1" thickBot="1">
      <c r="A190" s="319" t="s">
        <v>64</v>
      </c>
      <c r="B190" s="320"/>
      <c r="C190" s="321"/>
      <c r="D190" s="89">
        <f t="shared" ref="D190:O190" si="42">D169+D178+D188</f>
        <v>59.126000000000005</v>
      </c>
      <c r="E190" s="89">
        <f t="shared" si="42"/>
        <v>67.416000000000011</v>
      </c>
      <c r="F190" s="89">
        <f t="shared" si="42"/>
        <v>246.53299999999999</v>
      </c>
      <c r="G190" s="89">
        <f t="shared" si="42"/>
        <v>1825.26</v>
      </c>
      <c r="H190" s="89">
        <f t="shared" si="42"/>
        <v>0.93180000000000007</v>
      </c>
      <c r="I190" s="89">
        <f t="shared" si="42"/>
        <v>257.92099999999999</v>
      </c>
      <c r="J190" s="89">
        <f t="shared" si="42"/>
        <v>452.81000000000006</v>
      </c>
      <c r="K190" s="89">
        <f t="shared" si="42"/>
        <v>48.555999999999997</v>
      </c>
      <c r="L190" s="89">
        <f t="shared" si="42"/>
        <v>910.62</v>
      </c>
      <c r="M190" s="89">
        <f t="shared" si="42"/>
        <v>795.31000000000006</v>
      </c>
      <c r="N190" s="89">
        <f t="shared" si="42"/>
        <v>201.97999999999996</v>
      </c>
      <c r="O190" s="90">
        <f t="shared" si="42"/>
        <v>14.299999999999999</v>
      </c>
    </row>
    <row r="191" spans="1:17" ht="17.25" customHeight="1" thickTop="1" thickBot="1">
      <c r="A191" s="286" t="s">
        <v>28</v>
      </c>
      <c r="B191" s="287"/>
      <c r="C191" s="86"/>
      <c r="D191" s="89">
        <f t="shared" ref="D191:O191" si="43">D169+D178+D184+D188</f>
        <v>78.646000000000001</v>
      </c>
      <c r="E191" s="89">
        <f>E169+E178+E184+E188</f>
        <v>86.506000000000014</v>
      </c>
      <c r="F191" s="89">
        <f t="shared" si="43"/>
        <v>328.98299999999995</v>
      </c>
      <c r="G191" s="89">
        <f t="shared" si="43"/>
        <v>2405.7699999999995</v>
      </c>
      <c r="H191" s="89">
        <f t="shared" si="43"/>
        <v>1.1213000000000002</v>
      </c>
      <c r="I191" s="89">
        <f t="shared" si="43"/>
        <v>294.19799999999998</v>
      </c>
      <c r="J191" s="89">
        <f t="shared" si="43"/>
        <v>452.87000000000006</v>
      </c>
      <c r="K191" s="89">
        <f t="shared" si="43"/>
        <v>50.463999999999999</v>
      </c>
      <c r="L191" s="89">
        <f t="shared" si="43"/>
        <v>1113.03</v>
      </c>
      <c r="M191" s="89">
        <f t="shared" si="43"/>
        <v>948.678</v>
      </c>
      <c r="N191" s="89">
        <f t="shared" si="43"/>
        <v>231.988</v>
      </c>
      <c r="O191" s="90">
        <f t="shared" si="43"/>
        <v>18.946999999999999</v>
      </c>
    </row>
    <row r="192" spans="1:17" ht="13.5" customHeight="1" thickTop="1">
      <c r="A192" s="68"/>
      <c r="B192" s="68"/>
      <c r="C192" s="68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70" t="s">
        <v>41</v>
      </c>
    </row>
    <row r="193" spans="1:15" ht="15.75" customHeight="1">
      <c r="A193" s="71" t="s">
        <v>29</v>
      </c>
      <c r="B193" s="68"/>
      <c r="C193" s="68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1:15" ht="13.5" customHeight="1" thickBot="1">
      <c r="A194" s="67"/>
      <c r="B194" s="68"/>
      <c r="C194" s="68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15" ht="16.5" customHeight="1" thickTop="1">
      <c r="A195" s="295" t="s">
        <v>2</v>
      </c>
      <c r="B195" s="293" t="s">
        <v>38</v>
      </c>
      <c r="C195" s="293" t="s">
        <v>3</v>
      </c>
      <c r="D195" s="282" t="s">
        <v>4</v>
      </c>
      <c r="E195" s="282"/>
      <c r="F195" s="282"/>
      <c r="G195" s="282" t="s">
        <v>5</v>
      </c>
      <c r="H195" s="282" t="s">
        <v>6</v>
      </c>
      <c r="I195" s="282"/>
      <c r="J195" s="282"/>
      <c r="K195" s="282"/>
      <c r="L195" s="282" t="s">
        <v>7</v>
      </c>
      <c r="M195" s="282"/>
      <c r="N195" s="282"/>
      <c r="O195" s="290"/>
    </row>
    <row r="196" spans="1:15" ht="16.5" customHeight="1" thickBot="1">
      <c r="A196" s="296"/>
      <c r="B196" s="294"/>
      <c r="C196" s="294"/>
      <c r="D196" s="249" t="s">
        <v>8</v>
      </c>
      <c r="E196" s="249" t="s">
        <v>9</v>
      </c>
      <c r="F196" s="249" t="s">
        <v>10</v>
      </c>
      <c r="G196" s="285"/>
      <c r="H196" s="249" t="s">
        <v>11</v>
      </c>
      <c r="I196" s="249" t="s">
        <v>12</v>
      </c>
      <c r="J196" s="249" t="s">
        <v>13</v>
      </c>
      <c r="K196" s="249" t="s">
        <v>14</v>
      </c>
      <c r="L196" s="249" t="s">
        <v>15</v>
      </c>
      <c r="M196" s="249" t="s">
        <v>16</v>
      </c>
      <c r="N196" s="249" t="s">
        <v>40</v>
      </c>
      <c r="O196" s="23" t="s">
        <v>17</v>
      </c>
    </row>
    <row r="197" spans="1:15" s="152" customFormat="1" ht="16.5" customHeight="1" thickTop="1">
      <c r="A197" s="291" t="s">
        <v>18</v>
      </c>
      <c r="B197" s="292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6"/>
    </row>
    <row r="198" spans="1:15" s="68" customFormat="1" ht="15.75" customHeight="1">
      <c r="A198" s="142" t="s">
        <v>302</v>
      </c>
      <c r="B198" s="49" t="s">
        <v>283</v>
      </c>
      <c r="C198" s="255" t="s">
        <v>156</v>
      </c>
      <c r="D198" s="48">
        <v>15.08</v>
      </c>
      <c r="E198" s="48">
        <v>17.43</v>
      </c>
      <c r="F198" s="48">
        <v>46.13</v>
      </c>
      <c r="G198" s="48">
        <v>401.71</v>
      </c>
      <c r="H198" s="48">
        <v>0.25</v>
      </c>
      <c r="I198" s="48">
        <v>0.03</v>
      </c>
      <c r="J198" s="48">
        <v>120</v>
      </c>
      <c r="K198" s="48">
        <v>0.4</v>
      </c>
      <c r="L198" s="48">
        <v>70.38</v>
      </c>
      <c r="M198" s="48">
        <v>118.77</v>
      </c>
      <c r="N198" s="48">
        <v>10.8</v>
      </c>
      <c r="O198" s="48">
        <v>1.25</v>
      </c>
    </row>
    <row r="199" spans="1:15" s="152" customFormat="1" ht="15.75" customHeight="1">
      <c r="A199" s="126" t="s">
        <v>250</v>
      </c>
      <c r="B199" s="27" t="s">
        <v>98</v>
      </c>
      <c r="C199" s="28">
        <v>100</v>
      </c>
      <c r="D199" s="29">
        <v>1.5</v>
      </c>
      <c r="E199" s="29">
        <v>0.5</v>
      </c>
      <c r="F199" s="29">
        <v>21</v>
      </c>
      <c r="G199" s="29">
        <v>96</v>
      </c>
      <c r="H199" s="29">
        <v>0.04</v>
      </c>
      <c r="I199" s="29">
        <v>10</v>
      </c>
      <c r="J199" s="29">
        <v>0</v>
      </c>
      <c r="K199" s="29">
        <v>0.4</v>
      </c>
      <c r="L199" s="29">
        <v>8</v>
      </c>
      <c r="M199" s="29">
        <v>42</v>
      </c>
      <c r="N199" s="29">
        <v>28</v>
      </c>
      <c r="O199" s="41">
        <v>0.6</v>
      </c>
    </row>
    <row r="200" spans="1:15" s="179" customFormat="1" ht="15.75" customHeight="1">
      <c r="A200" s="146" t="s">
        <v>264</v>
      </c>
      <c r="B200" s="147" t="s">
        <v>142</v>
      </c>
      <c r="C200" s="148">
        <v>200</v>
      </c>
      <c r="D200" s="149">
        <v>3.6</v>
      </c>
      <c r="E200" s="149">
        <v>3.3</v>
      </c>
      <c r="F200" s="149">
        <v>25</v>
      </c>
      <c r="G200" s="149">
        <v>144</v>
      </c>
      <c r="H200" s="149">
        <v>0.04</v>
      </c>
      <c r="I200" s="149">
        <v>1.3</v>
      </c>
      <c r="J200" s="149">
        <v>0.02</v>
      </c>
      <c r="K200" s="149">
        <v>0</v>
      </c>
      <c r="L200" s="149">
        <v>124</v>
      </c>
      <c r="M200" s="149">
        <v>110</v>
      </c>
      <c r="N200" s="149">
        <v>27</v>
      </c>
      <c r="O200" s="150">
        <v>0.8</v>
      </c>
    </row>
    <row r="201" spans="1:15" ht="16.5" customHeight="1" thickBot="1">
      <c r="A201" s="297" t="s">
        <v>19</v>
      </c>
      <c r="B201" s="298"/>
      <c r="C201" s="251">
        <v>500</v>
      </c>
      <c r="D201" s="33">
        <f t="shared" ref="D201:O201" si="44">SUM(D198:D200)</f>
        <v>20.18</v>
      </c>
      <c r="E201" s="33">
        <f t="shared" si="44"/>
        <v>21.23</v>
      </c>
      <c r="F201" s="33">
        <f t="shared" si="44"/>
        <v>92.13</v>
      </c>
      <c r="G201" s="33">
        <f t="shared" si="44"/>
        <v>641.71</v>
      </c>
      <c r="H201" s="33">
        <f t="shared" si="44"/>
        <v>0.32999999999999996</v>
      </c>
      <c r="I201" s="33">
        <f t="shared" si="44"/>
        <v>11.33</v>
      </c>
      <c r="J201" s="33">
        <f t="shared" si="44"/>
        <v>120.02</v>
      </c>
      <c r="K201" s="33">
        <f t="shared" si="44"/>
        <v>0.8</v>
      </c>
      <c r="L201" s="33">
        <f t="shared" si="44"/>
        <v>202.38</v>
      </c>
      <c r="M201" s="33">
        <f t="shared" si="44"/>
        <v>270.77</v>
      </c>
      <c r="N201" s="33">
        <f t="shared" si="44"/>
        <v>65.8</v>
      </c>
      <c r="O201" s="79">
        <f t="shared" si="44"/>
        <v>2.6500000000000004</v>
      </c>
    </row>
    <row r="202" spans="1:15" s="152" customFormat="1" ht="16.5" customHeight="1" thickTop="1">
      <c r="A202" s="291" t="s">
        <v>20</v>
      </c>
      <c r="B202" s="292"/>
      <c r="C202" s="250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</row>
    <row r="203" spans="1:15" s="152" customFormat="1" ht="15.75" customHeight="1">
      <c r="A203" s="131" t="s">
        <v>265</v>
      </c>
      <c r="B203" s="27" t="s">
        <v>81</v>
      </c>
      <c r="C203" s="28">
        <v>60</v>
      </c>
      <c r="D203" s="29">
        <v>2.94</v>
      </c>
      <c r="E203" s="29">
        <v>5.58</v>
      </c>
      <c r="F203" s="29">
        <v>4.4400000000000004</v>
      </c>
      <c r="G203" s="29">
        <v>79.8</v>
      </c>
      <c r="H203" s="29">
        <v>1.7999999999999999E-2</v>
      </c>
      <c r="I203" s="29">
        <v>6.06</v>
      </c>
      <c r="J203" s="29">
        <v>1.2E-2</v>
      </c>
      <c r="K203" s="29">
        <v>1.38</v>
      </c>
      <c r="L203" s="29">
        <v>99</v>
      </c>
      <c r="M203" s="29">
        <v>85.2</v>
      </c>
      <c r="N203" s="29">
        <v>14.4</v>
      </c>
      <c r="O203" s="29">
        <v>0.84</v>
      </c>
    </row>
    <row r="204" spans="1:15" ht="15.75" customHeight="1">
      <c r="A204" s="131" t="s">
        <v>303</v>
      </c>
      <c r="B204" s="27" t="s">
        <v>108</v>
      </c>
      <c r="C204" s="28">
        <v>250</v>
      </c>
      <c r="D204" s="29">
        <v>1.6</v>
      </c>
      <c r="E204" s="29">
        <v>4.8</v>
      </c>
      <c r="F204" s="29">
        <v>6.2249999999999996</v>
      </c>
      <c r="G204" s="29">
        <v>77</v>
      </c>
      <c r="H204" s="29">
        <v>3.5000000000000003E-2</v>
      </c>
      <c r="I204" s="29">
        <v>18.375</v>
      </c>
      <c r="J204" s="29">
        <v>115</v>
      </c>
      <c r="K204" s="29">
        <v>2.1850000000000001</v>
      </c>
      <c r="L204" s="29">
        <v>40.25</v>
      </c>
      <c r="M204" s="29">
        <v>58.07</v>
      </c>
      <c r="N204" s="29">
        <v>17.5</v>
      </c>
      <c r="O204" s="41">
        <v>0.09</v>
      </c>
    </row>
    <row r="205" spans="1:15" s="152" customFormat="1" ht="15.75" customHeight="1">
      <c r="A205" s="135" t="s">
        <v>215</v>
      </c>
      <c r="B205" s="47" t="s">
        <v>125</v>
      </c>
      <c r="C205" s="255">
        <v>150</v>
      </c>
      <c r="D205" s="48">
        <v>18.5</v>
      </c>
      <c r="E205" s="48">
        <v>15.89</v>
      </c>
      <c r="F205" s="48">
        <v>58.3</v>
      </c>
      <c r="G205" s="48">
        <v>450.21</v>
      </c>
      <c r="H205" s="48">
        <v>0.23</v>
      </c>
      <c r="I205" s="48">
        <v>4</v>
      </c>
      <c r="J205" s="48">
        <v>0</v>
      </c>
      <c r="K205" s="48">
        <v>0</v>
      </c>
      <c r="L205" s="48">
        <v>195.37</v>
      </c>
      <c r="M205" s="48">
        <v>22.96</v>
      </c>
      <c r="N205" s="48">
        <v>3.5</v>
      </c>
      <c r="O205" s="48">
        <v>7.0000000000000007E-2</v>
      </c>
    </row>
    <row r="206" spans="1:15" s="152" customFormat="1" ht="15.75" customHeight="1">
      <c r="A206" s="131" t="s">
        <v>249</v>
      </c>
      <c r="B206" s="27" t="s">
        <v>80</v>
      </c>
      <c r="C206" s="28">
        <v>80</v>
      </c>
      <c r="D206" s="29">
        <v>5.28</v>
      </c>
      <c r="E206" s="29">
        <v>0.96</v>
      </c>
      <c r="F206" s="29">
        <v>26.72</v>
      </c>
      <c r="G206" s="29">
        <v>139.19999999999999</v>
      </c>
      <c r="H206" s="29">
        <v>0.14399999999999999</v>
      </c>
      <c r="I206" s="29">
        <v>0</v>
      </c>
      <c r="J206" s="29">
        <v>0</v>
      </c>
      <c r="K206" s="29">
        <v>1.1200000000000001</v>
      </c>
      <c r="L206" s="29">
        <v>28</v>
      </c>
      <c r="M206" s="29">
        <v>126.4</v>
      </c>
      <c r="N206" s="29">
        <v>37.6</v>
      </c>
      <c r="O206" s="29">
        <v>3.12</v>
      </c>
    </row>
    <row r="207" spans="1:15" ht="15.75" customHeight="1">
      <c r="A207" s="131" t="s">
        <v>255</v>
      </c>
      <c r="B207" s="78" t="s">
        <v>101</v>
      </c>
      <c r="C207" s="28">
        <v>200</v>
      </c>
      <c r="D207" s="29">
        <v>0.3</v>
      </c>
      <c r="E207" s="29">
        <v>0</v>
      </c>
      <c r="F207" s="29">
        <v>20.100000000000001</v>
      </c>
      <c r="G207" s="29">
        <v>81</v>
      </c>
      <c r="H207" s="29">
        <v>0</v>
      </c>
      <c r="I207" s="29">
        <v>0.8</v>
      </c>
      <c r="J207" s="29">
        <v>0</v>
      </c>
      <c r="K207" s="29">
        <v>0</v>
      </c>
      <c r="L207" s="29">
        <v>10</v>
      </c>
      <c r="M207" s="29">
        <v>6</v>
      </c>
      <c r="N207" s="29">
        <v>3</v>
      </c>
      <c r="O207" s="41">
        <v>0.6</v>
      </c>
    </row>
    <row r="208" spans="1:15" s="179" customFormat="1" ht="15.75" customHeight="1">
      <c r="A208" s="134" t="s">
        <v>250</v>
      </c>
      <c r="B208" s="37" t="s">
        <v>111</v>
      </c>
      <c r="C208" s="38">
        <v>100</v>
      </c>
      <c r="D208" s="39">
        <v>0.4</v>
      </c>
      <c r="E208" s="39">
        <v>0.4</v>
      </c>
      <c r="F208" s="39">
        <v>9.8000000000000007</v>
      </c>
      <c r="G208" s="39">
        <v>47</v>
      </c>
      <c r="H208" s="39">
        <v>0.03</v>
      </c>
      <c r="I208" s="39">
        <v>10</v>
      </c>
      <c r="J208" s="39">
        <v>0</v>
      </c>
      <c r="K208" s="39">
        <v>0.2</v>
      </c>
      <c r="L208" s="39">
        <v>16</v>
      </c>
      <c r="M208" s="39">
        <v>11</v>
      </c>
      <c r="N208" s="39">
        <v>9</v>
      </c>
      <c r="O208" s="40">
        <v>2.2000000000000002</v>
      </c>
    </row>
    <row r="209" spans="1:15" ht="16.5" customHeight="1" thickBot="1">
      <c r="A209" s="283" t="s">
        <v>21</v>
      </c>
      <c r="B209" s="284"/>
      <c r="C209" s="251">
        <f>SUM(C203:C208)</f>
        <v>840</v>
      </c>
      <c r="D209" s="33">
        <f>SUM(D203:D208)</f>
        <v>29.02</v>
      </c>
      <c r="E209" s="33">
        <f>SUM(E203:E208)</f>
        <v>27.63</v>
      </c>
      <c r="F209" s="33">
        <f>SUM(F203:F208)</f>
        <v>125.58499999999999</v>
      </c>
      <c r="G209" s="33">
        <f>SUM(G203:G208)</f>
        <v>874.21</v>
      </c>
      <c r="H209" s="33">
        <f t="shared" ref="H209:O209" si="45">SUM(H203:H208)</f>
        <v>0.45700000000000007</v>
      </c>
      <c r="I209" s="33">
        <f t="shared" si="45"/>
        <v>39.234999999999999</v>
      </c>
      <c r="J209" s="33">
        <f t="shared" si="45"/>
        <v>115.012</v>
      </c>
      <c r="K209" s="33">
        <f t="shared" si="45"/>
        <v>4.8850000000000007</v>
      </c>
      <c r="L209" s="33">
        <f t="shared" si="45"/>
        <v>388.62</v>
      </c>
      <c r="M209" s="33">
        <f t="shared" si="45"/>
        <v>309.63</v>
      </c>
      <c r="N209" s="33">
        <f t="shared" si="45"/>
        <v>85</v>
      </c>
      <c r="O209" s="33">
        <f t="shared" si="45"/>
        <v>6.92</v>
      </c>
    </row>
    <row r="210" spans="1:15" ht="16.5" customHeight="1" thickTop="1">
      <c r="A210" s="288" t="s">
        <v>47</v>
      </c>
      <c r="B210" s="289"/>
      <c r="C210" s="44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6"/>
    </row>
    <row r="211" spans="1:15" ht="31.5" customHeight="1">
      <c r="A211" s="140" t="s">
        <v>237</v>
      </c>
      <c r="B211" s="80" t="s">
        <v>134</v>
      </c>
      <c r="C211" s="81">
        <v>105</v>
      </c>
      <c r="D211" s="82">
        <v>11.22</v>
      </c>
      <c r="E211" s="82">
        <v>8.4</v>
      </c>
      <c r="F211" s="82">
        <v>11.91</v>
      </c>
      <c r="G211" s="82">
        <v>164</v>
      </c>
      <c r="H211" s="82">
        <v>5.7599999999999998E-2</v>
      </c>
      <c r="I211" s="82">
        <v>2.1000000000000001E-2</v>
      </c>
      <c r="J211" s="82">
        <v>2.691E-2</v>
      </c>
      <c r="K211" s="82">
        <v>0.44550000000000001</v>
      </c>
      <c r="L211" s="82">
        <v>148.33000000000001</v>
      </c>
      <c r="M211" s="82">
        <v>126.32250000000001</v>
      </c>
      <c r="N211" s="82">
        <v>17.13</v>
      </c>
      <c r="O211" s="83">
        <v>0.06</v>
      </c>
    </row>
    <row r="212" spans="1:15" ht="15.75" customHeight="1">
      <c r="A212" s="134" t="s">
        <v>226</v>
      </c>
      <c r="B212" s="84" t="s">
        <v>225</v>
      </c>
      <c r="C212" s="38">
        <v>160</v>
      </c>
      <c r="D212" s="39">
        <v>3.6</v>
      </c>
      <c r="E212" s="39">
        <v>9.93</v>
      </c>
      <c r="F212" s="39">
        <v>52.92</v>
      </c>
      <c r="G212" s="39">
        <v>235.56</v>
      </c>
      <c r="H212" s="39">
        <v>0.16</v>
      </c>
      <c r="I212" s="39">
        <v>1.3</v>
      </c>
      <c r="J212" s="39">
        <v>64.84</v>
      </c>
      <c r="K212" s="39">
        <v>0.18</v>
      </c>
      <c r="L212" s="85">
        <v>42</v>
      </c>
      <c r="M212" s="85">
        <v>20.399999999999999</v>
      </c>
      <c r="N212" s="39">
        <v>34.200000000000003</v>
      </c>
      <c r="O212" s="40">
        <v>4.58</v>
      </c>
    </row>
    <row r="213" spans="1:15" s="152" customFormat="1" ht="15.75" customHeight="1">
      <c r="A213" s="131" t="s">
        <v>249</v>
      </c>
      <c r="B213" s="27" t="s">
        <v>80</v>
      </c>
      <c r="C213" s="28">
        <v>50</v>
      </c>
      <c r="D213" s="29">
        <v>3.3</v>
      </c>
      <c r="E213" s="29">
        <v>0.6</v>
      </c>
      <c r="F213" s="29">
        <v>16.7</v>
      </c>
      <c r="G213" s="29">
        <v>87</v>
      </c>
      <c r="H213" s="29">
        <v>0.09</v>
      </c>
      <c r="I213" s="29">
        <v>0</v>
      </c>
      <c r="J213" s="29">
        <v>0</v>
      </c>
      <c r="K213" s="29">
        <v>0.7</v>
      </c>
      <c r="L213" s="29">
        <v>17.5</v>
      </c>
      <c r="M213" s="29">
        <v>79</v>
      </c>
      <c r="N213" s="29">
        <v>23.5</v>
      </c>
      <c r="O213" s="29">
        <v>1.95</v>
      </c>
    </row>
    <row r="214" spans="1:15" s="152" customFormat="1" ht="15.75" customHeight="1">
      <c r="A214" s="131" t="s">
        <v>248</v>
      </c>
      <c r="B214" s="27" t="s">
        <v>144</v>
      </c>
      <c r="C214" s="28">
        <v>200</v>
      </c>
      <c r="D214" s="29">
        <v>1</v>
      </c>
      <c r="E214" s="29">
        <v>0.2</v>
      </c>
      <c r="F214" s="29">
        <v>0.4</v>
      </c>
      <c r="G214" s="29">
        <v>92</v>
      </c>
      <c r="H214" s="29">
        <v>0.02</v>
      </c>
      <c r="I214" s="29">
        <v>4</v>
      </c>
      <c r="J214" s="29">
        <v>0</v>
      </c>
      <c r="K214" s="29">
        <v>0</v>
      </c>
      <c r="L214" s="29">
        <v>14</v>
      </c>
      <c r="M214" s="29">
        <v>0</v>
      </c>
      <c r="N214" s="29">
        <v>0</v>
      </c>
      <c r="O214" s="29">
        <v>2.8</v>
      </c>
    </row>
    <row r="215" spans="1:15" s="68" customFormat="1" ht="16.5" customHeight="1" thickBot="1">
      <c r="A215" s="283" t="s">
        <v>48</v>
      </c>
      <c r="B215" s="284"/>
      <c r="C215" s="251">
        <f>SUM(C211:C214)</f>
        <v>515</v>
      </c>
      <c r="D215" s="33">
        <f t="shared" ref="D215:O215" si="46">SUM(D211:D214)</f>
        <v>19.12</v>
      </c>
      <c r="E215" s="33">
        <f t="shared" si="46"/>
        <v>19.13</v>
      </c>
      <c r="F215" s="33">
        <f t="shared" si="46"/>
        <v>81.93</v>
      </c>
      <c r="G215" s="33">
        <f t="shared" si="46"/>
        <v>578.55999999999995</v>
      </c>
      <c r="H215" s="33">
        <f t="shared" si="46"/>
        <v>0.3276</v>
      </c>
      <c r="I215" s="33">
        <f t="shared" si="46"/>
        <v>5.3209999999999997</v>
      </c>
      <c r="J215" s="33">
        <f t="shared" si="46"/>
        <v>64.866910000000004</v>
      </c>
      <c r="K215" s="33">
        <f t="shared" si="46"/>
        <v>1.3254999999999999</v>
      </c>
      <c r="L215" s="33">
        <f t="shared" si="46"/>
        <v>221.83</v>
      </c>
      <c r="M215" s="33">
        <f t="shared" si="46"/>
        <v>225.7225</v>
      </c>
      <c r="N215" s="33">
        <f t="shared" si="46"/>
        <v>74.83</v>
      </c>
      <c r="O215" s="33">
        <f t="shared" si="46"/>
        <v>9.39</v>
      </c>
    </row>
    <row r="216" spans="1:15" s="209" customFormat="1" ht="16.5" customHeight="1" thickTop="1">
      <c r="A216" s="322" t="s">
        <v>49</v>
      </c>
      <c r="B216" s="323"/>
      <c r="C216" s="254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9"/>
    </row>
    <row r="217" spans="1:15" s="152" customFormat="1" ht="15.75" customHeight="1">
      <c r="A217" s="127" t="s">
        <v>168</v>
      </c>
      <c r="B217" s="57" t="s">
        <v>352</v>
      </c>
      <c r="C217" s="28">
        <v>200</v>
      </c>
      <c r="D217" s="31">
        <v>6</v>
      </c>
      <c r="E217" s="31">
        <v>5</v>
      </c>
      <c r="F217" s="31">
        <v>22</v>
      </c>
      <c r="G217" s="31">
        <v>161.6</v>
      </c>
      <c r="H217" s="31">
        <v>0.06</v>
      </c>
      <c r="I217" s="31">
        <v>1.2</v>
      </c>
      <c r="J217" s="31">
        <v>0.04</v>
      </c>
      <c r="K217" s="31">
        <v>0</v>
      </c>
      <c r="L217" s="31">
        <v>238</v>
      </c>
      <c r="M217" s="31">
        <v>182</v>
      </c>
      <c r="N217" s="31">
        <v>28</v>
      </c>
      <c r="O217" s="58">
        <v>0.2</v>
      </c>
    </row>
    <row r="218" spans="1:15" s="68" customFormat="1" ht="25.5" customHeight="1">
      <c r="A218" s="128" t="s">
        <v>281</v>
      </c>
      <c r="B218" s="59" t="s">
        <v>180</v>
      </c>
      <c r="C218" s="88">
        <v>60</v>
      </c>
      <c r="D218" s="62">
        <v>4.0199999999999996</v>
      </c>
      <c r="E218" s="62">
        <v>7</v>
      </c>
      <c r="F218" s="62">
        <v>30.7</v>
      </c>
      <c r="G218" s="62">
        <v>274.10000000000002</v>
      </c>
      <c r="H218" s="61">
        <v>0.1</v>
      </c>
      <c r="I218" s="61">
        <v>0</v>
      </c>
      <c r="J218" s="61">
        <v>7.0000000000000007E-2</v>
      </c>
      <c r="K218" s="61">
        <v>1.17</v>
      </c>
      <c r="L218" s="61">
        <v>15</v>
      </c>
      <c r="M218" s="61">
        <v>67.67</v>
      </c>
      <c r="N218" s="61">
        <v>10</v>
      </c>
      <c r="O218" s="61">
        <v>0.83</v>
      </c>
    </row>
    <row r="219" spans="1:15" s="68" customFormat="1" ht="16.5" customHeight="1" thickBot="1">
      <c r="A219" s="283" t="s">
        <v>52</v>
      </c>
      <c r="B219" s="284"/>
      <c r="C219" s="251"/>
      <c r="D219" s="89">
        <f t="shared" ref="D219:O219" si="47">SUM(D217:D218)</f>
        <v>10.02</v>
      </c>
      <c r="E219" s="89">
        <f t="shared" si="47"/>
        <v>12</v>
      </c>
      <c r="F219" s="89">
        <f t="shared" si="47"/>
        <v>52.7</v>
      </c>
      <c r="G219" s="89">
        <f t="shared" si="47"/>
        <v>435.70000000000005</v>
      </c>
      <c r="H219" s="89">
        <f t="shared" si="47"/>
        <v>0.16</v>
      </c>
      <c r="I219" s="89">
        <f t="shared" si="47"/>
        <v>1.2</v>
      </c>
      <c r="J219" s="89">
        <f t="shared" si="47"/>
        <v>0.11000000000000001</v>
      </c>
      <c r="K219" s="89">
        <f t="shared" si="47"/>
        <v>1.17</v>
      </c>
      <c r="L219" s="89">
        <f t="shared" si="47"/>
        <v>253</v>
      </c>
      <c r="M219" s="89">
        <f t="shared" si="47"/>
        <v>249.67000000000002</v>
      </c>
      <c r="N219" s="89">
        <f t="shared" si="47"/>
        <v>38</v>
      </c>
      <c r="O219" s="90">
        <f t="shared" si="47"/>
        <v>1.03</v>
      </c>
    </row>
    <row r="220" spans="1:15" s="68" customFormat="1" ht="17.25" customHeight="1" thickTop="1" thickBot="1">
      <c r="A220" s="319" t="s">
        <v>65</v>
      </c>
      <c r="B220" s="320"/>
      <c r="C220" s="321"/>
      <c r="D220" s="89">
        <f t="shared" ref="D220:O220" si="48">D201+D209+D215</f>
        <v>68.320000000000007</v>
      </c>
      <c r="E220" s="89">
        <f t="shared" si="48"/>
        <v>67.989999999999995</v>
      </c>
      <c r="F220" s="89">
        <f t="shared" si="48"/>
        <v>299.64499999999998</v>
      </c>
      <c r="G220" s="89">
        <f t="shared" si="48"/>
        <v>2094.48</v>
      </c>
      <c r="H220" s="89">
        <f t="shared" si="48"/>
        <v>1.1146</v>
      </c>
      <c r="I220" s="89">
        <f t="shared" si="48"/>
        <v>55.885999999999996</v>
      </c>
      <c r="J220" s="89">
        <f t="shared" si="48"/>
        <v>299.89891</v>
      </c>
      <c r="K220" s="89">
        <f t="shared" si="48"/>
        <v>7.0105000000000004</v>
      </c>
      <c r="L220" s="89">
        <f t="shared" si="48"/>
        <v>812.83</v>
      </c>
      <c r="M220" s="89">
        <f t="shared" si="48"/>
        <v>806.12249999999995</v>
      </c>
      <c r="N220" s="89">
        <f t="shared" si="48"/>
        <v>225.63</v>
      </c>
      <c r="O220" s="90">
        <f t="shared" si="48"/>
        <v>18.96</v>
      </c>
    </row>
    <row r="221" spans="1:15" ht="17.25" customHeight="1" thickTop="1" thickBot="1">
      <c r="A221" s="319" t="s">
        <v>66</v>
      </c>
      <c r="B221" s="320"/>
      <c r="C221" s="321"/>
      <c r="D221" s="89">
        <f>D201+D209+D219</f>
        <v>59.22</v>
      </c>
      <c r="E221" s="89">
        <f>E201+E209+E219</f>
        <v>60.86</v>
      </c>
      <c r="F221" s="89">
        <f>F201+F209+F219</f>
        <v>270.41499999999996</v>
      </c>
      <c r="G221" s="89">
        <f>G201+G209+G219</f>
        <v>1951.6200000000001</v>
      </c>
      <c r="H221" s="89">
        <f>H201++H209+H219</f>
        <v>0.94700000000000006</v>
      </c>
      <c r="I221" s="89">
        <f t="shared" ref="I221:O221" si="49">I201+I209+I219</f>
        <v>51.765000000000001</v>
      </c>
      <c r="J221" s="89">
        <f t="shared" si="49"/>
        <v>235.142</v>
      </c>
      <c r="K221" s="89">
        <f t="shared" si="49"/>
        <v>6.8550000000000004</v>
      </c>
      <c r="L221" s="89">
        <f t="shared" si="49"/>
        <v>844</v>
      </c>
      <c r="M221" s="89">
        <f t="shared" si="49"/>
        <v>830.06999999999994</v>
      </c>
      <c r="N221" s="89">
        <f t="shared" si="49"/>
        <v>188.8</v>
      </c>
      <c r="O221" s="90">
        <f t="shared" si="49"/>
        <v>10.6</v>
      </c>
    </row>
    <row r="222" spans="1:15" ht="17.25" customHeight="1" thickTop="1" thickBot="1">
      <c r="A222" s="286" t="s">
        <v>30</v>
      </c>
      <c r="B222" s="287"/>
      <c r="C222" s="86"/>
      <c r="D222" s="89">
        <f t="shared" ref="D222:O222" si="50">D201+D209+D215+D219</f>
        <v>78.34</v>
      </c>
      <c r="E222" s="89">
        <f t="shared" si="50"/>
        <v>79.989999999999995</v>
      </c>
      <c r="F222" s="89">
        <f t="shared" si="50"/>
        <v>352.34499999999997</v>
      </c>
      <c r="G222" s="89">
        <f t="shared" si="50"/>
        <v>2530.1800000000003</v>
      </c>
      <c r="H222" s="89">
        <f t="shared" si="50"/>
        <v>1.2746</v>
      </c>
      <c r="I222" s="89">
        <f t="shared" si="50"/>
        <v>57.085999999999999</v>
      </c>
      <c r="J222" s="89">
        <f t="shared" si="50"/>
        <v>300.00891000000001</v>
      </c>
      <c r="K222" s="89">
        <f t="shared" si="50"/>
        <v>8.1805000000000003</v>
      </c>
      <c r="L222" s="89">
        <f t="shared" si="50"/>
        <v>1065.83</v>
      </c>
      <c r="M222" s="89">
        <f t="shared" si="50"/>
        <v>1055.7925</v>
      </c>
      <c r="N222" s="89">
        <f t="shared" si="50"/>
        <v>263.63</v>
      </c>
      <c r="O222" s="90">
        <f t="shared" si="50"/>
        <v>19.990000000000002</v>
      </c>
    </row>
    <row r="223" spans="1:15" ht="13.5" customHeight="1" thickTop="1">
      <c r="A223" s="68"/>
      <c r="B223" s="68"/>
      <c r="C223" s="68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70" t="s">
        <v>41</v>
      </c>
    </row>
    <row r="224" spans="1:15" ht="15.75" customHeight="1">
      <c r="A224" s="71" t="s">
        <v>31</v>
      </c>
      <c r="B224" s="68"/>
      <c r="C224" s="68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</row>
    <row r="225" spans="1:18" ht="13.5" customHeight="1" thickBot="1">
      <c r="A225" s="67"/>
      <c r="B225" s="68"/>
      <c r="C225" s="68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</row>
    <row r="226" spans="1:18" ht="16.5" customHeight="1" thickTop="1">
      <c r="A226" s="295" t="s">
        <v>2</v>
      </c>
      <c r="B226" s="293" t="s">
        <v>38</v>
      </c>
      <c r="C226" s="293" t="s">
        <v>3</v>
      </c>
      <c r="D226" s="282" t="s">
        <v>4</v>
      </c>
      <c r="E226" s="282"/>
      <c r="F226" s="282"/>
      <c r="G226" s="282" t="s">
        <v>5</v>
      </c>
      <c r="H226" s="282" t="s">
        <v>6</v>
      </c>
      <c r="I226" s="282"/>
      <c r="J226" s="282"/>
      <c r="K226" s="282"/>
      <c r="L226" s="282" t="s">
        <v>7</v>
      </c>
      <c r="M226" s="282"/>
      <c r="N226" s="282"/>
      <c r="O226" s="290"/>
    </row>
    <row r="227" spans="1:18" s="68" customFormat="1" ht="16.5" customHeight="1" thickBot="1">
      <c r="A227" s="296"/>
      <c r="B227" s="294"/>
      <c r="C227" s="294"/>
      <c r="D227" s="249" t="s">
        <v>8</v>
      </c>
      <c r="E227" s="249" t="s">
        <v>9</v>
      </c>
      <c r="F227" s="249" t="s">
        <v>10</v>
      </c>
      <c r="G227" s="285"/>
      <c r="H227" s="249" t="s">
        <v>11</v>
      </c>
      <c r="I227" s="249" t="s">
        <v>12</v>
      </c>
      <c r="J227" s="249" t="s">
        <v>13</v>
      </c>
      <c r="K227" s="249" t="s">
        <v>14</v>
      </c>
      <c r="L227" s="249" t="s">
        <v>15</v>
      </c>
      <c r="M227" s="249" t="s">
        <v>16</v>
      </c>
      <c r="N227" s="249" t="s">
        <v>40</v>
      </c>
      <c r="O227" s="23" t="s">
        <v>17</v>
      </c>
    </row>
    <row r="228" spans="1:18" s="68" customFormat="1" ht="16.5" customHeight="1" thickTop="1">
      <c r="A228" s="291" t="s">
        <v>18</v>
      </c>
      <c r="B228" s="292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6"/>
    </row>
    <row r="229" spans="1:18" s="68" customFormat="1" ht="15.75" customHeight="1">
      <c r="A229" s="139" t="s">
        <v>299</v>
      </c>
      <c r="B229" s="175" t="s">
        <v>106</v>
      </c>
      <c r="C229" s="74" t="s">
        <v>156</v>
      </c>
      <c r="D229" s="75">
        <v>17.399999999999999</v>
      </c>
      <c r="E229" s="75">
        <v>18.43</v>
      </c>
      <c r="F229" s="75">
        <v>62.23</v>
      </c>
      <c r="G229" s="75">
        <v>484.39</v>
      </c>
      <c r="H229" s="75">
        <v>0.2</v>
      </c>
      <c r="I229" s="75">
        <v>0.01</v>
      </c>
      <c r="J229" s="75">
        <v>173</v>
      </c>
      <c r="K229" s="75">
        <v>0.54</v>
      </c>
      <c r="L229" s="75">
        <v>254.22</v>
      </c>
      <c r="M229" s="75">
        <v>308.95999999999998</v>
      </c>
      <c r="N229" s="75">
        <v>76.09</v>
      </c>
      <c r="O229" s="75">
        <v>0.2</v>
      </c>
    </row>
    <row r="230" spans="1:18" s="152" customFormat="1" ht="15.75" customHeight="1">
      <c r="A230" s="131" t="s">
        <v>258</v>
      </c>
      <c r="B230" s="27" t="s">
        <v>123</v>
      </c>
      <c r="C230" s="28">
        <v>200</v>
      </c>
      <c r="D230" s="29">
        <v>3.2</v>
      </c>
      <c r="E230" s="29">
        <v>2.7</v>
      </c>
      <c r="F230" s="29">
        <v>15.9</v>
      </c>
      <c r="G230" s="29">
        <v>79</v>
      </c>
      <c r="H230" s="29">
        <v>0.04</v>
      </c>
      <c r="I230" s="29">
        <v>1.3</v>
      </c>
      <c r="J230" s="29">
        <v>0.02</v>
      </c>
      <c r="K230" s="29">
        <v>0</v>
      </c>
      <c r="L230" s="29">
        <v>126</v>
      </c>
      <c r="M230" s="29">
        <v>90</v>
      </c>
      <c r="N230" s="29">
        <v>14</v>
      </c>
      <c r="O230" s="29">
        <v>0.1</v>
      </c>
    </row>
    <row r="231" spans="1:18" s="152" customFormat="1" ht="15.75" customHeight="1">
      <c r="A231" s="126" t="s">
        <v>250</v>
      </c>
      <c r="B231" s="27" t="s">
        <v>147</v>
      </c>
      <c r="C231" s="28">
        <v>100</v>
      </c>
      <c r="D231" s="31">
        <v>0.8</v>
      </c>
      <c r="E231" s="31">
        <v>0.2</v>
      </c>
      <c r="F231" s="31">
        <v>7.5</v>
      </c>
      <c r="G231" s="31">
        <v>38</v>
      </c>
      <c r="H231" s="31">
        <v>0.06</v>
      </c>
      <c r="I231" s="31">
        <v>38</v>
      </c>
      <c r="J231" s="31">
        <v>0</v>
      </c>
      <c r="K231" s="31">
        <v>0.2</v>
      </c>
      <c r="L231" s="31">
        <v>35</v>
      </c>
      <c r="M231" s="31">
        <v>11</v>
      </c>
      <c r="N231" s="31">
        <v>17</v>
      </c>
      <c r="O231" s="32">
        <v>0.1</v>
      </c>
    </row>
    <row r="232" spans="1:18" ht="16.5" customHeight="1" thickBot="1">
      <c r="A232" s="283" t="s">
        <v>19</v>
      </c>
      <c r="B232" s="284"/>
      <c r="C232" s="251">
        <v>500</v>
      </c>
      <c r="D232" s="33">
        <f t="shared" ref="D232:O232" si="51">SUM(D229:D231)</f>
        <v>21.4</v>
      </c>
      <c r="E232" s="33">
        <f t="shared" si="51"/>
        <v>21.33</v>
      </c>
      <c r="F232" s="33">
        <f t="shared" si="51"/>
        <v>85.63</v>
      </c>
      <c r="G232" s="33">
        <f t="shared" si="51"/>
        <v>601.39</v>
      </c>
      <c r="H232" s="33">
        <f t="shared" si="51"/>
        <v>0.30000000000000004</v>
      </c>
      <c r="I232" s="33">
        <f t="shared" si="51"/>
        <v>39.31</v>
      </c>
      <c r="J232" s="33">
        <f t="shared" si="51"/>
        <v>173.02</v>
      </c>
      <c r="K232" s="33">
        <f t="shared" si="51"/>
        <v>0.74</v>
      </c>
      <c r="L232" s="33">
        <f t="shared" si="51"/>
        <v>415.22</v>
      </c>
      <c r="M232" s="33">
        <f t="shared" si="51"/>
        <v>409.96</v>
      </c>
      <c r="N232" s="33">
        <f t="shared" si="51"/>
        <v>107.09</v>
      </c>
      <c r="O232" s="79">
        <f t="shared" si="51"/>
        <v>0.4</v>
      </c>
    </row>
    <row r="233" spans="1:18" s="68" customFormat="1" ht="16.5" customHeight="1" thickTop="1">
      <c r="A233" s="291" t="s">
        <v>20</v>
      </c>
      <c r="B233" s="292"/>
      <c r="C233" s="250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5"/>
    </row>
    <row r="234" spans="1:18" s="178" customFormat="1" ht="15.75" customHeight="1">
      <c r="A234" s="139" t="s">
        <v>99</v>
      </c>
      <c r="B234" s="73" t="s">
        <v>100</v>
      </c>
      <c r="C234" s="74">
        <v>60</v>
      </c>
      <c r="D234" s="75">
        <v>0.48</v>
      </c>
      <c r="E234" s="75">
        <v>0.06</v>
      </c>
      <c r="F234" s="75">
        <v>0.96</v>
      </c>
      <c r="G234" s="75">
        <v>7.8</v>
      </c>
      <c r="H234" s="75">
        <v>0.02</v>
      </c>
      <c r="I234" s="75">
        <v>3</v>
      </c>
      <c r="J234" s="75">
        <v>0</v>
      </c>
      <c r="K234" s="75">
        <v>0</v>
      </c>
      <c r="L234" s="75">
        <v>13.8</v>
      </c>
      <c r="M234" s="75">
        <v>14.4</v>
      </c>
      <c r="N234" s="75">
        <v>8.4</v>
      </c>
      <c r="O234" s="75">
        <v>0.36</v>
      </c>
    </row>
    <row r="235" spans="1:18" s="179" customFormat="1" ht="15.75" customHeight="1">
      <c r="A235" s="134" t="s">
        <v>221</v>
      </c>
      <c r="B235" s="37" t="s">
        <v>139</v>
      </c>
      <c r="C235" s="38" t="s">
        <v>140</v>
      </c>
      <c r="D235" s="39">
        <v>9.92</v>
      </c>
      <c r="E235" s="39">
        <v>12.8</v>
      </c>
      <c r="F235" s="39">
        <v>19.21</v>
      </c>
      <c r="G235" s="39">
        <v>231.72</v>
      </c>
      <c r="H235" s="39">
        <v>0.15</v>
      </c>
      <c r="I235" s="39">
        <v>8.86</v>
      </c>
      <c r="J235" s="39">
        <v>105</v>
      </c>
      <c r="K235" s="39">
        <v>1.02</v>
      </c>
      <c r="L235" s="39">
        <v>158.66</v>
      </c>
      <c r="M235" s="39">
        <v>66.8</v>
      </c>
      <c r="N235" s="39">
        <v>6.74</v>
      </c>
      <c r="O235" s="40">
        <v>0.19</v>
      </c>
    </row>
    <row r="236" spans="1:18" s="152" customFormat="1" ht="15.75" customHeight="1">
      <c r="A236" s="188" t="s">
        <v>245</v>
      </c>
      <c r="B236" s="181" t="s">
        <v>131</v>
      </c>
      <c r="C236" s="77">
        <v>120</v>
      </c>
      <c r="D236" s="165">
        <v>6.7</v>
      </c>
      <c r="E236" s="165">
        <v>12.9</v>
      </c>
      <c r="F236" s="165">
        <v>19.5</v>
      </c>
      <c r="G236" s="165">
        <v>219.8</v>
      </c>
      <c r="H236" s="165">
        <v>0.1065</v>
      </c>
      <c r="I236" s="165">
        <v>15.477</v>
      </c>
      <c r="J236" s="165">
        <v>7.2250999999999996E-2</v>
      </c>
      <c r="K236" s="165">
        <v>0.60899999999999999</v>
      </c>
      <c r="L236" s="165">
        <v>273.95</v>
      </c>
      <c r="M236" s="165">
        <v>135.02000000000001</v>
      </c>
      <c r="N236" s="165">
        <v>16.329999999999998</v>
      </c>
      <c r="O236" s="182">
        <v>0.05</v>
      </c>
    </row>
    <row r="237" spans="1:18" s="152" customFormat="1" ht="15.75" customHeight="1">
      <c r="A237" s="131" t="s">
        <v>298</v>
      </c>
      <c r="B237" s="37" t="s">
        <v>93</v>
      </c>
      <c r="C237" s="28">
        <v>150</v>
      </c>
      <c r="D237" s="29">
        <v>6.68</v>
      </c>
      <c r="E237" s="29">
        <v>3.68</v>
      </c>
      <c r="F237" s="29">
        <v>39.450000000000003</v>
      </c>
      <c r="G237" s="29">
        <v>217.64</v>
      </c>
      <c r="H237" s="29">
        <v>5.7000000000000002E-2</v>
      </c>
      <c r="I237" s="29">
        <v>0</v>
      </c>
      <c r="J237" s="29">
        <v>175</v>
      </c>
      <c r="K237" s="29">
        <v>0.79500000000000004</v>
      </c>
      <c r="L237" s="29">
        <v>70.28</v>
      </c>
      <c r="M237" s="29">
        <v>177.95</v>
      </c>
      <c r="N237" s="29">
        <v>8.1</v>
      </c>
      <c r="O237" s="29">
        <v>0.08</v>
      </c>
    </row>
    <row r="238" spans="1:18" s="152" customFormat="1" ht="15.75" customHeight="1">
      <c r="A238" s="126" t="s">
        <v>246</v>
      </c>
      <c r="B238" s="27" t="s">
        <v>97</v>
      </c>
      <c r="C238" s="28">
        <v>40</v>
      </c>
      <c r="D238" s="29">
        <v>3.04</v>
      </c>
      <c r="E238" s="29">
        <v>0.32</v>
      </c>
      <c r="F238" s="29">
        <v>19.68</v>
      </c>
      <c r="G238" s="29">
        <v>94</v>
      </c>
      <c r="H238" s="29">
        <v>4.4000000000000004E-2</v>
      </c>
      <c r="I238" s="29">
        <v>0</v>
      </c>
      <c r="J238" s="29">
        <v>0</v>
      </c>
      <c r="K238" s="29">
        <v>0.44</v>
      </c>
      <c r="L238" s="29">
        <v>8</v>
      </c>
      <c r="M238" s="29">
        <v>26</v>
      </c>
      <c r="N238" s="29">
        <v>5.6</v>
      </c>
      <c r="O238" s="29">
        <v>0.44</v>
      </c>
    </row>
    <row r="239" spans="1:18" s="152" customFormat="1" ht="15.75" customHeight="1">
      <c r="A239" s="131" t="s">
        <v>248</v>
      </c>
      <c r="B239" s="27" t="s">
        <v>105</v>
      </c>
      <c r="C239" s="28">
        <v>200</v>
      </c>
      <c r="D239" s="29">
        <v>1.4</v>
      </c>
      <c r="E239" s="29">
        <v>0</v>
      </c>
      <c r="F239" s="29">
        <v>17.8</v>
      </c>
      <c r="G239" s="29">
        <v>136.80000000000001</v>
      </c>
      <c r="H239" s="29">
        <v>0.09</v>
      </c>
      <c r="I239" s="29">
        <v>7.0000000000000007E-2</v>
      </c>
      <c r="J239" s="29">
        <v>2E-3</v>
      </c>
      <c r="K239" s="29">
        <v>0.98</v>
      </c>
      <c r="L239" s="29">
        <v>119.8</v>
      </c>
      <c r="M239" s="29">
        <v>153.30000000000001</v>
      </c>
      <c r="N239" s="29">
        <v>0.28000000000000003</v>
      </c>
      <c r="O239" s="41">
        <v>0.31</v>
      </c>
    </row>
    <row r="240" spans="1:18" s="179" customFormat="1" ht="16.5" customHeight="1" thickBot="1">
      <c r="A240" s="346" t="s">
        <v>21</v>
      </c>
      <c r="B240" s="347"/>
      <c r="C240" s="74">
        <v>800</v>
      </c>
      <c r="D240" s="110">
        <f t="shared" ref="D240:O240" si="52">SUM(D234:D239)</f>
        <v>28.22</v>
      </c>
      <c r="E240" s="110">
        <f t="shared" si="52"/>
        <v>29.76</v>
      </c>
      <c r="F240" s="110">
        <f t="shared" si="52"/>
        <v>116.60000000000001</v>
      </c>
      <c r="G240" s="110">
        <f t="shared" si="52"/>
        <v>907.76</v>
      </c>
      <c r="H240" s="110">
        <f t="shared" si="52"/>
        <v>0.46749999999999992</v>
      </c>
      <c r="I240" s="110">
        <f t="shared" si="52"/>
        <v>27.407</v>
      </c>
      <c r="J240" s="110">
        <f t="shared" si="52"/>
        <v>280.074251</v>
      </c>
      <c r="K240" s="110">
        <f t="shared" si="52"/>
        <v>3.8439999999999999</v>
      </c>
      <c r="L240" s="110">
        <f t="shared" si="52"/>
        <v>644.4899999999999</v>
      </c>
      <c r="M240" s="110">
        <f t="shared" si="52"/>
        <v>573.47</v>
      </c>
      <c r="N240" s="110">
        <f t="shared" si="52"/>
        <v>45.45</v>
      </c>
      <c r="O240" s="110">
        <f t="shared" si="52"/>
        <v>1.4300000000000002</v>
      </c>
      <c r="R240" s="210"/>
    </row>
    <row r="241" spans="1:15" s="209" customFormat="1" ht="16.5" customHeight="1" thickTop="1">
      <c r="A241" s="322" t="s">
        <v>47</v>
      </c>
      <c r="B241" s="323"/>
      <c r="C241" s="25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2"/>
    </row>
    <row r="242" spans="1:15" s="152" customFormat="1" ht="15.75" customHeight="1">
      <c r="A242" s="185" t="s">
        <v>304</v>
      </c>
      <c r="B242" s="172" t="s">
        <v>83</v>
      </c>
      <c r="C242" s="173" t="s">
        <v>239</v>
      </c>
      <c r="D242" s="174">
        <v>16.649999999999999</v>
      </c>
      <c r="E242" s="174">
        <v>15</v>
      </c>
      <c r="F242" s="174">
        <v>45.15</v>
      </c>
      <c r="G242" s="174">
        <v>382.3</v>
      </c>
      <c r="H242" s="29">
        <v>0.1</v>
      </c>
      <c r="I242" s="29">
        <v>8.91</v>
      </c>
      <c r="J242" s="29">
        <v>137.5</v>
      </c>
      <c r="K242" s="29">
        <v>2.65</v>
      </c>
      <c r="L242" s="29">
        <v>78.34</v>
      </c>
      <c r="M242" s="29">
        <v>97.99</v>
      </c>
      <c r="N242" s="29">
        <v>14.85</v>
      </c>
      <c r="O242" s="29">
        <v>0.14000000000000001</v>
      </c>
    </row>
    <row r="243" spans="1:15" s="178" customFormat="1" ht="15.75" customHeight="1">
      <c r="A243" s="133" t="s">
        <v>103</v>
      </c>
      <c r="B243" s="27" t="s">
        <v>104</v>
      </c>
      <c r="C243" s="28">
        <v>60</v>
      </c>
      <c r="D243" s="29">
        <v>1.02</v>
      </c>
      <c r="E243" s="29">
        <v>7.98</v>
      </c>
      <c r="F243" s="29">
        <v>3.06</v>
      </c>
      <c r="G243" s="29">
        <v>88.8</v>
      </c>
      <c r="H243" s="29">
        <v>0.02</v>
      </c>
      <c r="I243" s="29">
        <v>4.2</v>
      </c>
      <c r="J243" s="29">
        <v>0</v>
      </c>
      <c r="K243" s="29">
        <v>3</v>
      </c>
      <c r="L243" s="29">
        <v>25.8</v>
      </c>
      <c r="M243" s="29">
        <v>18.600000000000001</v>
      </c>
      <c r="N243" s="29">
        <v>9</v>
      </c>
      <c r="O243" s="29">
        <v>0.42</v>
      </c>
    </row>
    <row r="244" spans="1:15" s="152" customFormat="1" ht="15.75" customHeight="1">
      <c r="A244" s="131" t="s">
        <v>246</v>
      </c>
      <c r="B244" s="27" t="s">
        <v>97</v>
      </c>
      <c r="C244" s="28">
        <v>20</v>
      </c>
      <c r="D244" s="29">
        <v>1.52</v>
      </c>
      <c r="E244" s="29">
        <v>0.16</v>
      </c>
      <c r="F244" s="29">
        <v>9.84</v>
      </c>
      <c r="G244" s="29">
        <v>47</v>
      </c>
      <c r="H244" s="29">
        <v>2.2000000000000002E-2</v>
      </c>
      <c r="I244" s="29">
        <v>0</v>
      </c>
      <c r="J244" s="29">
        <v>0</v>
      </c>
      <c r="K244" s="29">
        <v>0.22</v>
      </c>
      <c r="L244" s="29">
        <v>4</v>
      </c>
      <c r="M244" s="29">
        <v>13</v>
      </c>
      <c r="N244" s="29">
        <v>2.8</v>
      </c>
      <c r="O244" s="29">
        <v>0.22</v>
      </c>
    </row>
    <row r="245" spans="1:15" s="152" customFormat="1" ht="15.75" customHeight="1">
      <c r="A245" s="131" t="s">
        <v>261</v>
      </c>
      <c r="B245" s="27" t="s">
        <v>118</v>
      </c>
      <c r="C245" s="28">
        <v>200</v>
      </c>
      <c r="D245" s="29">
        <v>0.7</v>
      </c>
      <c r="E245" s="29">
        <v>0.3</v>
      </c>
      <c r="F245" s="29">
        <v>22.8</v>
      </c>
      <c r="G245" s="29">
        <v>97</v>
      </c>
      <c r="H245" s="31">
        <v>0.01</v>
      </c>
      <c r="I245" s="31">
        <v>70</v>
      </c>
      <c r="J245" s="31">
        <v>0</v>
      </c>
      <c r="K245" s="31">
        <v>0</v>
      </c>
      <c r="L245" s="31">
        <v>12</v>
      </c>
      <c r="M245" s="31">
        <v>3</v>
      </c>
      <c r="N245" s="31">
        <v>3</v>
      </c>
      <c r="O245" s="32">
        <v>1.5</v>
      </c>
    </row>
    <row r="246" spans="1:15" ht="16.5" customHeight="1" thickBot="1">
      <c r="A246" s="283" t="s">
        <v>48</v>
      </c>
      <c r="B246" s="284"/>
      <c r="C246" s="251">
        <v>430</v>
      </c>
      <c r="D246" s="33">
        <f t="shared" ref="D246:O246" si="53">SUM(D242:D245)</f>
        <v>19.889999999999997</v>
      </c>
      <c r="E246" s="33">
        <f t="shared" si="53"/>
        <v>23.44</v>
      </c>
      <c r="F246" s="33">
        <f t="shared" si="53"/>
        <v>80.849999999999994</v>
      </c>
      <c r="G246" s="33">
        <f t="shared" si="53"/>
        <v>615.1</v>
      </c>
      <c r="H246" s="33">
        <f t="shared" si="53"/>
        <v>0.15200000000000002</v>
      </c>
      <c r="I246" s="33">
        <f t="shared" si="53"/>
        <v>83.11</v>
      </c>
      <c r="J246" s="33">
        <f t="shared" si="53"/>
        <v>137.5</v>
      </c>
      <c r="K246" s="33">
        <f t="shared" si="53"/>
        <v>5.87</v>
      </c>
      <c r="L246" s="33">
        <f t="shared" si="53"/>
        <v>120.14</v>
      </c>
      <c r="M246" s="33">
        <f t="shared" si="53"/>
        <v>132.59</v>
      </c>
      <c r="N246" s="33">
        <f t="shared" si="53"/>
        <v>29.650000000000002</v>
      </c>
      <c r="O246" s="33">
        <f t="shared" si="53"/>
        <v>2.2800000000000002</v>
      </c>
    </row>
    <row r="247" spans="1:15" s="206" customFormat="1" ht="16.5" customHeight="1" thickTop="1">
      <c r="A247" s="291" t="s">
        <v>51</v>
      </c>
      <c r="B247" s="292"/>
      <c r="C247" s="250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5"/>
    </row>
    <row r="248" spans="1:15" ht="15.75" customHeight="1">
      <c r="A248" s="131" t="s">
        <v>266</v>
      </c>
      <c r="B248" s="27" t="s">
        <v>169</v>
      </c>
      <c r="C248" s="28">
        <v>200</v>
      </c>
      <c r="D248" s="29">
        <v>5.8</v>
      </c>
      <c r="E248" s="29">
        <v>5</v>
      </c>
      <c r="F248" s="29">
        <v>8</v>
      </c>
      <c r="G248" s="29">
        <v>100</v>
      </c>
      <c r="H248" s="29">
        <v>0.08</v>
      </c>
      <c r="I248" s="29">
        <v>1.4</v>
      </c>
      <c r="J248" s="29">
        <v>0.04</v>
      </c>
      <c r="K248" s="29">
        <v>0</v>
      </c>
      <c r="L248" s="29">
        <v>240</v>
      </c>
      <c r="M248" s="29">
        <v>180</v>
      </c>
      <c r="N248" s="29">
        <v>28</v>
      </c>
      <c r="O248" s="41">
        <v>0.2</v>
      </c>
    </row>
    <row r="249" spans="1:15" ht="15.75" customHeight="1">
      <c r="A249" s="135" t="s">
        <v>276</v>
      </c>
      <c r="B249" s="59" t="s">
        <v>181</v>
      </c>
      <c r="C249" s="255">
        <v>75</v>
      </c>
      <c r="D249" s="48">
        <v>6.12</v>
      </c>
      <c r="E249" s="48">
        <v>5.0999999999999996</v>
      </c>
      <c r="F249" s="48">
        <v>43.6</v>
      </c>
      <c r="G249" s="48">
        <v>245.1</v>
      </c>
      <c r="H249" s="48">
        <v>7.0000000000000007E-2</v>
      </c>
      <c r="I249" s="48">
        <v>2.855</v>
      </c>
      <c r="J249" s="48">
        <v>0</v>
      </c>
      <c r="K249" s="48">
        <v>0.46500000000000002</v>
      </c>
      <c r="L249" s="48">
        <v>8.6199999999999992</v>
      </c>
      <c r="M249" s="48">
        <v>37.35</v>
      </c>
      <c r="N249" s="48">
        <v>14.1</v>
      </c>
      <c r="O249" s="92">
        <v>0.56000000000000005</v>
      </c>
    </row>
    <row r="250" spans="1:15" ht="16.5" customHeight="1" thickBot="1">
      <c r="A250" s="283" t="s">
        <v>52</v>
      </c>
      <c r="B250" s="284"/>
      <c r="C250" s="251"/>
      <c r="D250" s="33">
        <f t="shared" ref="D250:O250" si="54">SUM(D248:D249)</f>
        <v>11.92</v>
      </c>
      <c r="E250" s="33">
        <f t="shared" si="54"/>
        <v>10.1</v>
      </c>
      <c r="F250" s="33">
        <f t="shared" si="54"/>
        <v>51.6</v>
      </c>
      <c r="G250" s="33">
        <f t="shared" si="54"/>
        <v>345.1</v>
      </c>
      <c r="H250" s="33">
        <f t="shared" si="54"/>
        <v>0.15000000000000002</v>
      </c>
      <c r="I250" s="33">
        <f t="shared" si="54"/>
        <v>4.2549999999999999</v>
      </c>
      <c r="J250" s="33">
        <f t="shared" si="54"/>
        <v>0.04</v>
      </c>
      <c r="K250" s="33">
        <f t="shared" si="54"/>
        <v>0.46500000000000002</v>
      </c>
      <c r="L250" s="33">
        <f t="shared" si="54"/>
        <v>248.62</v>
      </c>
      <c r="M250" s="33">
        <f t="shared" si="54"/>
        <v>217.35</v>
      </c>
      <c r="N250" s="33">
        <f t="shared" si="54"/>
        <v>42.1</v>
      </c>
      <c r="O250" s="79">
        <f t="shared" si="54"/>
        <v>0.76</v>
      </c>
    </row>
    <row r="251" spans="1:15" ht="17.25" customHeight="1" thickTop="1" thickBot="1">
      <c r="A251" s="319" t="s">
        <v>67</v>
      </c>
      <c r="B251" s="320"/>
      <c r="C251" s="321"/>
      <c r="D251" s="89">
        <f t="shared" ref="D251:O251" si="55">D232+D240+D246</f>
        <v>69.509999999999991</v>
      </c>
      <c r="E251" s="89">
        <f t="shared" si="55"/>
        <v>74.53</v>
      </c>
      <c r="F251" s="89">
        <f t="shared" si="55"/>
        <v>283.08000000000004</v>
      </c>
      <c r="G251" s="89">
        <f t="shared" si="55"/>
        <v>2124.25</v>
      </c>
      <c r="H251" s="89">
        <f t="shared" si="55"/>
        <v>0.91949999999999998</v>
      </c>
      <c r="I251" s="89">
        <f t="shared" si="55"/>
        <v>149.827</v>
      </c>
      <c r="J251" s="89">
        <f t="shared" si="55"/>
        <v>590.59425099999999</v>
      </c>
      <c r="K251" s="89">
        <f t="shared" si="55"/>
        <v>10.454000000000001</v>
      </c>
      <c r="L251" s="89">
        <f t="shared" si="55"/>
        <v>1179.8500000000001</v>
      </c>
      <c r="M251" s="89">
        <f t="shared" si="55"/>
        <v>1116.02</v>
      </c>
      <c r="N251" s="89">
        <f t="shared" si="55"/>
        <v>182.19000000000003</v>
      </c>
      <c r="O251" s="89">
        <f t="shared" si="55"/>
        <v>4.1100000000000003</v>
      </c>
    </row>
    <row r="252" spans="1:15" ht="17.25" customHeight="1" thickTop="1" thickBot="1">
      <c r="A252" s="319" t="s">
        <v>68</v>
      </c>
      <c r="B252" s="320"/>
      <c r="C252" s="321"/>
      <c r="D252" s="89">
        <f t="shared" ref="D252:O252" si="56">D232+D240+D250</f>
        <v>61.54</v>
      </c>
      <c r="E252" s="89">
        <f t="shared" si="56"/>
        <v>61.190000000000005</v>
      </c>
      <c r="F252" s="89">
        <f t="shared" si="56"/>
        <v>253.83</v>
      </c>
      <c r="G252" s="89">
        <f t="shared" si="56"/>
        <v>1854.25</v>
      </c>
      <c r="H252" s="89">
        <f t="shared" si="56"/>
        <v>0.91749999999999998</v>
      </c>
      <c r="I252" s="89">
        <f t="shared" si="56"/>
        <v>70.971999999999994</v>
      </c>
      <c r="J252" s="89">
        <f t="shared" si="56"/>
        <v>453.13425100000001</v>
      </c>
      <c r="K252" s="89">
        <f t="shared" si="56"/>
        <v>5.0489999999999995</v>
      </c>
      <c r="L252" s="89">
        <f t="shared" si="56"/>
        <v>1308.33</v>
      </c>
      <c r="M252" s="89">
        <f t="shared" si="56"/>
        <v>1200.78</v>
      </c>
      <c r="N252" s="89">
        <f t="shared" si="56"/>
        <v>194.64000000000001</v>
      </c>
      <c r="O252" s="89">
        <f t="shared" si="56"/>
        <v>2.59</v>
      </c>
    </row>
    <row r="253" spans="1:15" ht="17.25" customHeight="1" thickTop="1" thickBot="1">
      <c r="A253" s="286" t="s">
        <v>32</v>
      </c>
      <c r="B253" s="287"/>
      <c r="C253" s="86"/>
      <c r="D253" s="89">
        <f t="shared" ref="D253:O253" si="57">D232+D240+D246+D250</f>
        <v>81.429999999999993</v>
      </c>
      <c r="E253" s="89">
        <f t="shared" si="57"/>
        <v>84.63</v>
      </c>
      <c r="F253" s="89">
        <f t="shared" si="57"/>
        <v>334.68000000000006</v>
      </c>
      <c r="G253" s="89">
        <f t="shared" si="57"/>
        <v>2469.35</v>
      </c>
      <c r="H253" s="89">
        <f t="shared" si="57"/>
        <v>1.0695000000000001</v>
      </c>
      <c r="I253" s="89">
        <f t="shared" si="57"/>
        <v>154.08199999999999</v>
      </c>
      <c r="J253" s="89">
        <f t="shared" si="57"/>
        <v>590.63425099999995</v>
      </c>
      <c r="K253" s="89">
        <f t="shared" si="57"/>
        <v>10.919</v>
      </c>
      <c r="L253" s="89">
        <f t="shared" si="57"/>
        <v>1428.4700000000003</v>
      </c>
      <c r="M253" s="89">
        <f t="shared" si="57"/>
        <v>1333.37</v>
      </c>
      <c r="N253" s="89">
        <f t="shared" si="57"/>
        <v>224.29000000000002</v>
      </c>
      <c r="O253" s="89">
        <f t="shared" si="57"/>
        <v>4.87</v>
      </c>
    </row>
    <row r="254" spans="1:15" ht="13.5" customHeight="1" thickTop="1">
      <c r="A254" s="68"/>
      <c r="B254" s="68"/>
      <c r="C254" s="68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70" t="s">
        <v>41</v>
      </c>
    </row>
    <row r="255" spans="1:15" ht="15.75" customHeight="1">
      <c r="A255" s="71" t="s">
        <v>33</v>
      </c>
      <c r="B255" s="68"/>
      <c r="C255" s="68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</row>
    <row r="256" spans="1:15" ht="13.5" customHeight="1" thickBot="1">
      <c r="A256" s="67"/>
      <c r="B256" s="68"/>
      <c r="C256" s="68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</row>
    <row r="257" spans="1:15" ht="16.5" customHeight="1" thickTop="1">
      <c r="A257" s="295" t="s">
        <v>2</v>
      </c>
      <c r="B257" s="293" t="s">
        <v>38</v>
      </c>
      <c r="C257" s="293" t="s">
        <v>3</v>
      </c>
      <c r="D257" s="282" t="s">
        <v>4</v>
      </c>
      <c r="E257" s="282"/>
      <c r="F257" s="282"/>
      <c r="G257" s="282" t="s">
        <v>5</v>
      </c>
      <c r="H257" s="282" t="s">
        <v>6</v>
      </c>
      <c r="I257" s="282"/>
      <c r="J257" s="282"/>
      <c r="K257" s="282"/>
      <c r="L257" s="282" t="s">
        <v>7</v>
      </c>
      <c r="M257" s="282"/>
      <c r="N257" s="282"/>
      <c r="O257" s="290"/>
    </row>
    <row r="258" spans="1:15" s="68" customFormat="1" ht="16.5" customHeight="1" thickBot="1">
      <c r="A258" s="296"/>
      <c r="B258" s="294"/>
      <c r="C258" s="294"/>
      <c r="D258" s="249" t="s">
        <v>8</v>
      </c>
      <c r="E258" s="249" t="s">
        <v>9</v>
      </c>
      <c r="F258" s="249" t="s">
        <v>10</v>
      </c>
      <c r="G258" s="285"/>
      <c r="H258" s="249" t="s">
        <v>11</v>
      </c>
      <c r="I258" s="249" t="s">
        <v>12</v>
      </c>
      <c r="J258" s="249" t="s">
        <v>13</v>
      </c>
      <c r="K258" s="249" t="s">
        <v>14</v>
      </c>
      <c r="L258" s="249" t="s">
        <v>15</v>
      </c>
      <c r="M258" s="249" t="s">
        <v>16</v>
      </c>
      <c r="N258" s="249" t="s">
        <v>40</v>
      </c>
      <c r="O258" s="23" t="s">
        <v>17</v>
      </c>
    </row>
    <row r="259" spans="1:15" s="209" customFormat="1" ht="16.5" customHeight="1" thickTop="1">
      <c r="A259" s="291" t="s">
        <v>18</v>
      </c>
      <c r="B259" s="292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6"/>
    </row>
    <row r="260" spans="1:15" s="152" customFormat="1" ht="15.75" customHeight="1">
      <c r="A260" s="131" t="s">
        <v>290</v>
      </c>
      <c r="B260" s="57" t="s">
        <v>240</v>
      </c>
      <c r="C260" s="28">
        <v>70</v>
      </c>
      <c r="D260" s="29">
        <v>11.4</v>
      </c>
      <c r="E260" s="29">
        <v>9.6</v>
      </c>
      <c r="F260" s="29">
        <v>21.2</v>
      </c>
      <c r="G260" s="29">
        <v>216.8</v>
      </c>
      <c r="H260" s="29">
        <v>0.1</v>
      </c>
      <c r="I260" s="29">
        <v>0</v>
      </c>
      <c r="J260" s="29">
        <v>75</v>
      </c>
      <c r="K260" s="29">
        <v>0.28000000000000003</v>
      </c>
      <c r="L260" s="29">
        <v>128.22</v>
      </c>
      <c r="M260" s="29">
        <v>102.1</v>
      </c>
      <c r="N260" s="29">
        <v>9</v>
      </c>
      <c r="O260" s="29">
        <v>0.9</v>
      </c>
    </row>
    <row r="261" spans="1:15" s="179" customFormat="1" ht="15.75" customHeight="1">
      <c r="A261" s="134" t="s">
        <v>305</v>
      </c>
      <c r="B261" s="37" t="s">
        <v>89</v>
      </c>
      <c r="C261" s="38">
        <v>200</v>
      </c>
      <c r="D261" s="39">
        <v>7.52</v>
      </c>
      <c r="E261" s="39">
        <v>9.6999999999999993</v>
      </c>
      <c r="F261" s="39">
        <v>44.08</v>
      </c>
      <c r="G261" s="39">
        <v>293.7</v>
      </c>
      <c r="H261" s="39">
        <v>0.122</v>
      </c>
      <c r="I261" s="39">
        <v>0</v>
      </c>
      <c r="J261" s="39">
        <v>185</v>
      </c>
      <c r="K261" s="39">
        <v>0.76</v>
      </c>
      <c r="L261" s="39">
        <v>104.79</v>
      </c>
      <c r="M261" s="39">
        <v>155.69</v>
      </c>
      <c r="N261" s="39">
        <v>19.25</v>
      </c>
      <c r="O261" s="40">
        <v>0.6</v>
      </c>
    </row>
    <row r="262" spans="1:15" s="179" customFormat="1" ht="15.75" customHeight="1">
      <c r="A262" s="134" t="s">
        <v>256</v>
      </c>
      <c r="B262" s="37" t="s">
        <v>119</v>
      </c>
      <c r="C262" s="38">
        <v>200</v>
      </c>
      <c r="D262" s="39">
        <v>2.2000000000000002</v>
      </c>
      <c r="E262" s="39">
        <v>2.2000000000000002</v>
      </c>
      <c r="F262" s="39">
        <v>22.4</v>
      </c>
      <c r="G262" s="39">
        <v>118</v>
      </c>
      <c r="H262" s="39">
        <v>0.02</v>
      </c>
      <c r="I262" s="39">
        <v>0.2</v>
      </c>
      <c r="J262" s="39">
        <v>0.01</v>
      </c>
      <c r="K262" s="39">
        <v>0</v>
      </c>
      <c r="L262" s="39">
        <v>62</v>
      </c>
      <c r="M262" s="39">
        <v>71</v>
      </c>
      <c r="N262" s="39">
        <v>23</v>
      </c>
      <c r="O262" s="40">
        <v>1</v>
      </c>
    </row>
    <row r="263" spans="1:15" s="179" customFormat="1" ht="16.5" customHeight="1" thickBot="1">
      <c r="A263" s="345" t="s">
        <v>19</v>
      </c>
      <c r="B263" s="345"/>
      <c r="C263" s="262">
        <f t="shared" ref="C263:O263" si="58">SUM(C260:C262)</f>
        <v>470</v>
      </c>
      <c r="D263" s="113">
        <f t="shared" si="58"/>
        <v>21.12</v>
      </c>
      <c r="E263" s="113">
        <f t="shared" si="58"/>
        <v>21.499999999999996</v>
      </c>
      <c r="F263" s="113">
        <f t="shared" si="58"/>
        <v>87.68</v>
      </c>
      <c r="G263" s="113">
        <f t="shared" si="58"/>
        <v>628.5</v>
      </c>
      <c r="H263" s="113">
        <f t="shared" si="58"/>
        <v>0.24199999999999999</v>
      </c>
      <c r="I263" s="113">
        <f t="shared" si="58"/>
        <v>0.2</v>
      </c>
      <c r="J263" s="113">
        <f t="shared" si="58"/>
        <v>260.01</v>
      </c>
      <c r="K263" s="113">
        <f t="shared" si="58"/>
        <v>1.04</v>
      </c>
      <c r="L263" s="113">
        <f t="shared" si="58"/>
        <v>295.01</v>
      </c>
      <c r="M263" s="113">
        <f t="shared" si="58"/>
        <v>328.78999999999996</v>
      </c>
      <c r="N263" s="113">
        <f t="shared" si="58"/>
        <v>51.25</v>
      </c>
      <c r="O263" s="114">
        <f t="shared" si="58"/>
        <v>2.5</v>
      </c>
    </row>
    <row r="264" spans="1:15" s="68" customFormat="1" ht="16.5" customHeight="1" thickTop="1">
      <c r="A264" s="288" t="s">
        <v>20</v>
      </c>
      <c r="B264" s="289"/>
      <c r="C264" s="115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5"/>
    </row>
    <row r="265" spans="1:15" s="152" customFormat="1" ht="15.75" customHeight="1">
      <c r="A265" s="131" t="s">
        <v>254</v>
      </c>
      <c r="B265" s="27" t="s">
        <v>87</v>
      </c>
      <c r="C265" s="28">
        <v>60</v>
      </c>
      <c r="D265" s="29">
        <v>1.44</v>
      </c>
      <c r="E265" s="29">
        <v>4.26</v>
      </c>
      <c r="F265" s="29">
        <v>6.24</v>
      </c>
      <c r="G265" s="29">
        <v>69</v>
      </c>
      <c r="H265" s="29">
        <v>0.02</v>
      </c>
      <c r="I265" s="29">
        <v>4.74</v>
      </c>
      <c r="J265" s="29">
        <v>0</v>
      </c>
      <c r="K265" s="29">
        <v>2.2799999999999998</v>
      </c>
      <c r="L265" s="29">
        <v>26.4</v>
      </c>
      <c r="M265" s="29">
        <v>34.799999999999997</v>
      </c>
      <c r="N265" s="29">
        <v>18</v>
      </c>
      <c r="O265" s="29">
        <v>1.02</v>
      </c>
    </row>
    <row r="266" spans="1:15" s="152" customFormat="1" ht="15.75" customHeight="1">
      <c r="A266" s="131" t="s">
        <v>306</v>
      </c>
      <c r="B266" s="27" t="s">
        <v>115</v>
      </c>
      <c r="C266" s="28">
        <v>230</v>
      </c>
      <c r="D266" s="29">
        <v>4.5080000000000009</v>
      </c>
      <c r="E266" s="29">
        <v>4.9219999999999997</v>
      </c>
      <c r="F266" s="29">
        <v>18.537999999999997</v>
      </c>
      <c r="G266" s="29">
        <v>136.38999999999999</v>
      </c>
      <c r="H266" s="29">
        <v>0.13569999999999999</v>
      </c>
      <c r="I266" s="29">
        <v>5.359</v>
      </c>
      <c r="J266" s="29">
        <v>123</v>
      </c>
      <c r="K266" s="29">
        <v>2.2540000000000004</v>
      </c>
      <c r="L266" s="29">
        <v>38.18</v>
      </c>
      <c r="M266" s="29">
        <v>156.38</v>
      </c>
      <c r="N266" s="29">
        <v>35.19</v>
      </c>
      <c r="O266" s="29">
        <v>7.0000000000000007E-2</v>
      </c>
    </row>
    <row r="267" spans="1:15" s="152" customFormat="1" ht="15.75" customHeight="1">
      <c r="A267" s="131" t="s">
        <v>209</v>
      </c>
      <c r="B267" s="27" t="s">
        <v>143</v>
      </c>
      <c r="C267" s="28" t="s">
        <v>114</v>
      </c>
      <c r="D267" s="29">
        <v>16.98</v>
      </c>
      <c r="E267" s="29">
        <v>17.600000000000001</v>
      </c>
      <c r="F267" s="29">
        <v>34.1</v>
      </c>
      <c r="G267" s="29">
        <v>362.72</v>
      </c>
      <c r="H267" s="29">
        <v>1E-3</v>
      </c>
      <c r="I267" s="29">
        <v>4.5999999999999996</v>
      </c>
      <c r="J267" s="29">
        <v>160</v>
      </c>
      <c r="K267" s="29">
        <v>0.01</v>
      </c>
      <c r="L267" s="29">
        <v>184.66</v>
      </c>
      <c r="M267" s="29">
        <v>140.66999999999999</v>
      </c>
      <c r="N267" s="29">
        <v>2.27</v>
      </c>
      <c r="O267" s="41">
        <v>0.06</v>
      </c>
    </row>
    <row r="268" spans="1:15" s="152" customFormat="1" ht="15.75" customHeight="1">
      <c r="A268" s="131" t="s">
        <v>249</v>
      </c>
      <c r="B268" s="27" t="s">
        <v>80</v>
      </c>
      <c r="C268" s="28">
        <v>60</v>
      </c>
      <c r="D268" s="29">
        <v>3.96</v>
      </c>
      <c r="E268" s="29">
        <v>0.72</v>
      </c>
      <c r="F268" s="29">
        <v>20.04</v>
      </c>
      <c r="G268" s="29">
        <v>104.4</v>
      </c>
      <c r="H268" s="29">
        <v>0.108</v>
      </c>
      <c r="I268" s="29">
        <v>0</v>
      </c>
      <c r="J268" s="29">
        <v>0</v>
      </c>
      <c r="K268" s="29">
        <v>0.84</v>
      </c>
      <c r="L268" s="29">
        <v>21</v>
      </c>
      <c r="M268" s="29">
        <v>94.8</v>
      </c>
      <c r="N268" s="29">
        <v>28.2</v>
      </c>
      <c r="O268" s="29">
        <v>2.34</v>
      </c>
    </row>
    <row r="269" spans="1:15" s="152" customFormat="1" ht="15.75" customHeight="1">
      <c r="A269" s="132" t="s">
        <v>263</v>
      </c>
      <c r="B269" s="57" t="s">
        <v>146</v>
      </c>
      <c r="C269" s="28">
        <v>200</v>
      </c>
      <c r="D269" s="29">
        <v>0.3</v>
      </c>
      <c r="E269" s="29">
        <v>0</v>
      </c>
      <c r="F269" s="29">
        <v>31.1</v>
      </c>
      <c r="G269" s="29">
        <v>126</v>
      </c>
      <c r="H269" s="29">
        <v>0</v>
      </c>
      <c r="I269" s="29">
        <v>0.1</v>
      </c>
      <c r="J269" s="29">
        <v>0</v>
      </c>
      <c r="K269" s="29">
        <v>0</v>
      </c>
      <c r="L269" s="29">
        <v>14</v>
      </c>
      <c r="M269" s="29">
        <v>12</v>
      </c>
      <c r="N269" s="29">
        <v>3</v>
      </c>
      <c r="O269" s="107">
        <v>0.7</v>
      </c>
    </row>
    <row r="270" spans="1:15" s="179" customFormat="1" ht="15.75" customHeight="1">
      <c r="A270" s="134" t="s">
        <v>250</v>
      </c>
      <c r="B270" s="37" t="s">
        <v>92</v>
      </c>
      <c r="C270" s="38">
        <v>100</v>
      </c>
      <c r="D270" s="39">
        <v>0.4</v>
      </c>
      <c r="E270" s="39">
        <v>0.3</v>
      </c>
      <c r="F270" s="39">
        <v>10.3</v>
      </c>
      <c r="G270" s="39">
        <v>47</v>
      </c>
      <c r="H270" s="39">
        <v>0.02</v>
      </c>
      <c r="I270" s="39">
        <v>5</v>
      </c>
      <c r="J270" s="39">
        <v>0</v>
      </c>
      <c r="K270" s="39">
        <v>0.4</v>
      </c>
      <c r="L270" s="39">
        <v>19</v>
      </c>
      <c r="M270" s="39">
        <v>16</v>
      </c>
      <c r="N270" s="39">
        <v>12</v>
      </c>
      <c r="O270" s="40">
        <v>2.2999999999999998</v>
      </c>
    </row>
    <row r="271" spans="1:15" s="68" customFormat="1" ht="16.5" customHeight="1" thickBot="1">
      <c r="A271" s="297" t="s">
        <v>21</v>
      </c>
      <c r="B271" s="298"/>
      <c r="C271" s="251">
        <v>835</v>
      </c>
      <c r="D271" s="33">
        <f t="shared" ref="D271:O271" si="59">SUM(D265:D270)</f>
        <v>27.588000000000001</v>
      </c>
      <c r="E271" s="33">
        <f t="shared" si="59"/>
        <v>27.802</v>
      </c>
      <c r="F271" s="33">
        <f t="shared" si="59"/>
        <v>120.318</v>
      </c>
      <c r="G271" s="33">
        <f t="shared" si="59"/>
        <v>845.51</v>
      </c>
      <c r="H271" s="33">
        <f t="shared" si="59"/>
        <v>0.28470000000000001</v>
      </c>
      <c r="I271" s="33">
        <f t="shared" si="59"/>
        <v>19.798999999999999</v>
      </c>
      <c r="J271" s="33">
        <f t="shared" si="59"/>
        <v>283</v>
      </c>
      <c r="K271" s="33">
        <f t="shared" si="59"/>
        <v>5.7840000000000007</v>
      </c>
      <c r="L271" s="33">
        <f t="shared" si="59"/>
        <v>303.24</v>
      </c>
      <c r="M271" s="33">
        <f t="shared" si="59"/>
        <v>454.65000000000003</v>
      </c>
      <c r="N271" s="33">
        <f t="shared" si="59"/>
        <v>98.66</v>
      </c>
      <c r="O271" s="33">
        <f t="shared" si="59"/>
        <v>6.49</v>
      </c>
    </row>
    <row r="272" spans="1:15" s="68" customFormat="1" ht="16.5" customHeight="1" thickTop="1">
      <c r="A272" s="288" t="s">
        <v>47</v>
      </c>
      <c r="B272" s="289"/>
      <c r="C272" s="44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6"/>
    </row>
    <row r="273" spans="1:15" s="206" customFormat="1" ht="15.75" customHeight="1">
      <c r="A273" s="135" t="s">
        <v>307</v>
      </c>
      <c r="B273" s="167" t="s">
        <v>110</v>
      </c>
      <c r="C273" s="168" t="s">
        <v>156</v>
      </c>
      <c r="D273" s="169">
        <v>17.7</v>
      </c>
      <c r="E273" s="169">
        <v>18.899999999999999</v>
      </c>
      <c r="F273" s="169">
        <v>62.21</v>
      </c>
      <c r="G273" s="169">
        <v>488.5</v>
      </c>
      <c r="H273" s="169">
        <v>0.23</v>
      </c>
      <c r="I273" s="169">
        <v>4</v>
      </c>
      <c r="J273" s="169">
        <v>67.8</v>
      </c>
      <c r="K273" s="169">
        <v>4.8</v>
      </c>
      <c r="L273" s="169">
        <v>143.94</v>
      </c>
      <c r="M273" s="169">
        <v>111.9</v>
      </c>
      <c r="N273" s="169">
        <v>9.1999999999999993</v>
      </c>
      <c r="O273" s="169">
        <v>1.073</v>
      </c>
    </row>
    <row r="274" spans="1:15" s="152" customFormat="1" ht="15.75" customHeight="1">
      <c r="A274" s="131" t="s">
        <v>250</v>
      </c>
      <c r="B274" s="27" t="s">
        <v>120</v>
      </c>
      <c r="C274" s="28">
        <v>100</v>
      </c>
      <c r="D274" s="31">
        <v>0.9</v>
      </c>
      <c r="E274" s="31">
        <v>0.2</v>
      </c>
      <c r="F274" s="31">
        <v>8.1</v>
      </c>
      <c r="G274" s="31">
        <v>43</v>
      </c>
      <c r="H274" s="31">
        <v>0.04</v>
      </c>
      <c r="I274" s="31">
        <v>60</v>
      </c>
      <c r="J274" s="31">
        <v>0</v>
      </c>
      <c r="K274" s="31">
        <v>0.2</v>
      </c>
      <c r="L274" s="31">
        <v>34</v>
      </c>
      <c r="M274" s="31">
        <v>23</v>
      </c>
      <c r="N274" s="31">
        <v>13</v>
      </c>
      <c r="O274" s="32">
        <v>0.3</v>
      </c>
    </row>
    <row r="275" spans="1:15" s="152" customFormat="1" ht="15.75" customHeight="1">
      <c r="A275" s="131" t="s">
        <v>255</v>
      </c>
      <c r="B275" s="78" t="s">
        <v>149</v>
      </c>
      <c r="C275" s="28">
        <v>200</v>
      </c>
      <c r="D275" s="29">
        <v>0.3</v>
      </c>
      <c r="E275" s="29">
        <v>0</v>
      </c>
      <c r="F275" s="29">
        <v>20.100000000000001</v>
      </c>
      <c r="G275" s="29">
        <v>81</v>
      </c>
      <c r="H275" s="29">
        <v>0</v>
      </c>
      <c r="I275" s="29">
        <v>0.8</v>
      </c>
      <c r="J275" s="29">
        <v>0</v>
      </c>
      <c r="K275" s="29">
        <v>0</v>
      </c>
      <c r="L275" s="29">
        <v>10</v>
      </c>
      <c r="M275" s="29">
        <v>6</v>
      </c>
      <c r="N275" s="29">
        <v>3</v>
      </c>
      <c r="O275" s="41">
        <v>0.6</v>
      </c>
    </row>
    <row r="276" spans="1:15" s="68" customFormat="1" ht="16.5" customHeight="1" thickBot="1">
      <c r="A276" s="283" t="s">
        <v>48</v>
      </c>
      <c r="B276" s="284"/>
      <c r="C276" s="251">
        <v>430</v>
      </c>
      <c r="D276" s="33">
        <f t="shared" ref="D276:O276" si="60">SUM(D273:D275)</f>
        <v>18.899999999999999</v>
      </c>
      <c r="E276" s="33">
        <f t="shared" si="60"/>
        <v>19.099999999999998</v>
      </c>
      <c r="F276" s="33">
        <f t="shared" si="60"/>
        <v>90.41</v>
      </c>
      <c r="G276" s="33">
        <f t="shared" si="60"/>
        <v>612.5</v>
      </c>
      <c r="H276" s="33">
        <f t="shared" si="60"/>
        <v>0.27</v>
      </c>
      <c r="I276" s="33">
        <f t="shared" si="60"/>
        <v>64.8</v>
      </c>
      <c r="J276" s="33">
        <f t="shared" si="60"/>
        <v>67.8</v>
      </c>
      <c r="K276" s="33">
        <f t="shared" si="60"/>
        <v>5</v>
      </c>
      <c r="L276" s="33">
        <f t="shared" si="60"/>
        <v>187.94</v>
      </c>
      <c r="M276" s="33">
        <f t="shared" si="60"/>
        <v>140.9</v>
      </c>
      <c r="N276" s="33">
        <f t="shared" si="60"/>
        <v>25.2</v>
      </c>
      <c r="O276" s="79">
        <f t="shared" si="60"/>
        <v>1.9729999999999999</v>
      </c>
    </row>
    <row r="277" spans="1:15" s="209" customFormat="1" ht="16.5" customHeight="1" thickTop="1">
      <c r="A277" s="291" t="s">
        <v>51</v>
      </c>
      <c r="B277" s="292"/>
      <c r="C277" s="250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5"/>
    </row>
    <row r="278" spans="1:15" ht="15.75" customHeight="1">
      <c r="A278" s="131" t="s">
        <v>266</v>
      </c>
      <c r="B278" s="27" t="s">
        <v>170</v>
      </c>
      <c r="C278" s="28">
        <v>200</v>
      </c>
      <c r="D278" s="31">
        <v>5.8</v>
      </c>
      <c r="E278" s="31">
        <v>5</v>
      </c>
      <c r="F278" s="31">
        <v>8</v>
      </c>
      <c r="G278" s="31">
        <v>100</v>
      </c>
      <c r="H278" s="31">
        <v>0.08</v>
      </c>
      <c r="I278" s="31">
        <v>1.4</v>
      </c>
      <c r="J278" s="31">
        <v>0.04</v>
      </c>
      <c r="K278" s="31">
        <v>0</v>
      </c>
      <c r="L278" s="31">
        <v>240</v>
      </c>
      <c r="M278" s="31">
        <v>180</v>
      </c>
      <c r="N278" s="31">
        <v>28</v>
      </c>
      <c r="O278" s="32">
        <v>0.2</v>
      </c>
    </row>
    <row r="279" spans="1:15" ht="18.75" customHeight="1">
      <c r="A279" s="129" t="s">
        <v>275</v>
      </c>
      <c r="B279" s="59" t="s">
        <v>273</v>
      </c>
      <c r="C279" s="108">
        <v>50</v>
      </c>
      <c r="D279" s="61">
        <v>4.2</v>
      </c>
      <c r="E279" s="61">
        <v>8.3000000000000007</v>
      </c>
      <c r="F279" s="61">
        <v>43.9</v>
      </c>
      <c r="G279" s="61">
        <v>267.10000000000002</v>
      </c>
      <c r="H279" s="61">
        <v>0.05</v>
      </c>
      <c r="I279" s="61">
        <v>0</v>
      </c>
      <c r="J279" s="61">
        <v>0.04</v>
      </c>
      <c r="K279" s="61">
        <v>0.57999999999999996</v>
      </c>
      <c r="L279" s="61">
        <v>6.67</v>
      </c>
      <c r="M279" s="61">
        <v>26.67</v>
      </c>
      <c r="N279" s="61">
        <v>5</v>
      </c>
      <c r="O279" s="61">
        <v>0.42</v>
      </c>
    </row>
    <row r="280" spans="1:15" ht="16.5" customHeight="1" thickBot="1">
      <c r="A280" s="283" t="s">
        <v>52</v>
      </c>
      <c r="B280" s="284"/>
      <c r="C280" s="251"/>
      <c r="D280" s="89">
        <f>SUM(D278:D279)</f>
        <v>10</v>
      </c>
      <c r="E280" s="89">
        <f t="shared" ref="E280:O280" si="61">SUM(E278:E279)</f>
        <v>13.3</v>
      </c>
      <c r="F280" s="89">
        <f t="shared" si="61"/>
        <v>51.9</v>
      </c>
      <c r="G280" s="89">
        <f t="shared" si="61"/>
        <v>367.1</v>
      </c>
      <c r="H280" s="89">
        <f t="shared" si="61"/>
        <v>0.13</v>
      </c>
      <c r="I280" s="89">
        <f t="shared" si="61"/>
        <v>1.4</v>
      </c>
      <c r="J280" s="89">
        <f t="shared" si="61"/>
        <v>0.08</v>
      </c>
      <c r="K280" s="89">
        <f t="shared" si="61"/>
        <v>0.57999999999999996</v>
      </c>
      <c r="L280" s="89">
        <f t="shared" si="61"/>
        <v>246.67</v>
      </c>
      <c r="M280" s="89">
        <f t="shared" si="61"/>
        <v>206.67000000000002</v>
      </c>
      <c r="N280" s="89">
        <f t="shared" si="61"/>
        <v>33</v>
      </c>
      <c r="O280" s="90">
        <f t="shared" si="61"/>
        <v>0.62</v>
      </c>
    </row>
    <row r="281" spans="1:15" ht="17.25" customHeight="1" thickTop="1" thickBot="1">
      <c r="A281" s="319" t="s">
        <v>69</v>
      </c>
      <c r="B281" s="320"/>
      <c r="C281" s="321"/>
      <c r="D281" s="89">
        <f t="shared" ref="D281:O281" si="62">D263+D271+D276</f>
        <v>67.608000000000004</v>
      </c>
      <c r="E281" s="89">
        <f t="shared" si="62"/>
        <v>68.401999999999987</v>
      </c>
      <c r="F281" s="89">
        <f t="shared" si="62"/>
        <v>298.40800000000002</v>
      </c>
      <c r="G281" s="89">
        <f t="shared" si="62"/>
        <v>2086.5100000000002</v>
      </c>
      <c r="H281" s="89">
        <f t="shared" si="62"/>
        <v>0.79669999999999996</v>
      </c>
      <c r="I281" s="89">
        <f t="shared" si="62"/>
        <v>84.798999999999992</v>
      </c>
      <c r="J281" s="89">
        <f t="shared" si="62"/>
        <v>610.80999999999995</v>
      </c>
      <c r="K281" s="89">
        <f t="shared" si="62"/>
        <v>11.824000000000002</v>
      </c>
      <c r="L281" s="89">
        <f t="shared" si="62"/>
        <v>786.19</v>
      </c>
      <c r="M281" s="89">
        <f t="shared" si="62"/>
        <v>924.34</v>
      </c>
      <c r="N281" s="89">
        <f t="shared" si="62"/>
        <v>175.10999999999999</v>
      </c>
      <c r="O281" s="89">
        <f t="shared" si="62"/>
        <v>10.963000000000001</v>
      </c>
    </row>
    <row r="282" spans="1:15" ht="17.25" customHeight="1" thickTop="1" thickBot="1">
      <c r="A282" s="319" t="s">
        <v>70</v>
      </c>
      <c r="B282" s="320"/>
      <c r="C282" s="321"/>
      <c r="D282" s="89">
        <f t="shared" ref="D282:O282" si="63">D263+D271+D280</f>
        <v>58.707999999999998</v>
      </c>
      <c r="E282" s="89">
        <f t="shared" si="63"/>
        <v>62.60199999999999</v>
      </c>
      <c r="F282" s="89">
        <f t="shared" si="63"/>
        <v>259.89799999999997</v>
      </c>
      <c r="G282" s="89">
        <f t="shared" si="63"/>
        <v>1841.1100000000001</v>
      </c>
      <c r="H282" s="89">
        <f t="shared" si="63"/>
        <v>0.65669999999999995</v>
      </c>
      <c r="I282" s="89">
        <f t="shared" si="63"/>
        <v>21.398999999999997</v>
      </c>
      <c r="J282" s="89">
        <f t="shared" si="63"/>
        <v>543.09</v>
      </c>
      <c r="K282" s="89">
        <f t="shared" si="63"/>
        <v>7.4040000000000008</v>
      </c>
      <c r="L282" s="89">
        <f t="shared" si="63"/>
        <v>844.92</v>
      </c>
      <c r="M282" s="89">
        <f t="shared" si="63"/>
        <v>990.11000000000013</v>
      </c>
      <c r="N282" s="89">
        <f t="shared" si="63"/>
        <v>182.91</v>
      </c>
      <c r="O282" s="89">
        <f t="shared" si="63"/>
        <v>9.61</v>
      </c>
    </row>
    <row r="283" spans="1:15" ht="17.25" customHeight="1" thickTop="1" thickBot="1">
      <c r="A283" s="286" t="s">
        <v>44</v>
      </c>
      <c r="B283" s="287"/>
      <c r="C283" s="86"/>
      <c r="D283" s="89">
        <f t="shared" ref="D283:O283" si="64">D263+D271+D276+D280</f>
        <v>77.608000000000004</v>
      </c>
      <c r="E283" s="89">
        <f t="shared" si="64"/>
        <v>81.701999999999984</v>
      </c>
      <c r="F283" s="89">
        <f t="shared" si="64"/>
        <v>350.30799999999999</v>
      </c>
      <c r="G283" s="89">
        <f t="shared" si="64"/>
        <v>2453.61</v>
      </c>
      <c r="H283" s="89">
        <f t="shared" si="64"/>
        <v>0.92669999999999997</v>
      </c>
      <c r="I283" s="89">
        <f t="shared" si="64"/>
        <v>86.198999999999998</v>
      </c>
      <c r="J283" s="89">
        <f t="shared" si="64"/>
        <v>610.89</v>
      </c>
      <c r="K283" s="89">
        <f t="shared" si="64"/>
        <v>12.404000000000002</v>
      </c>
      <c r="L283" s="89">
        <f t="shared" si="64"/>
        <v>1032.8600000000001</v>
      </c>
      <c r="M283" s="89">
        <f t="shared" si="64"/>
        <v>1131.01</v>
      </c>
      <c r="N283" s="89">
        <f t="shared" si="64"/>
        <v>208.10999999999999</v>
      </c>
      <c r="O283" s="89">
        <f t="shared" si="64"/>
        <v>11.583</v>
      </c>
    </row>
    <row r="284" spans="1:15" ht="13.5" customHeight="1" thickTop="1">
      <c r="A284" s="68"/>
      <c r="B284" s="68"/>
      <c r="C284" s="68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70" t="s">
        <v>41</v>
      </c>
    </row>
    <row r="285" spans="1:15" ht="15.75" customHeight="1">
      <c r="A285" s="71" t="s">
        <v>34</v>
      </c>
      <c r="B285" s="68"/>
      <c r="C285" s="68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</row>
    <row r="286" spans="1:15" ht="13.5" customHeight="1" thickBot="1">
      <c r="A286" s="67"/>
      <c r="B286" s="68"/>
      <c r="C286" s="68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</row>
    <row r="287" spans="1:15" ht="16.5" customHeight="1" thickTop="1">
      <c r="A287" s="295" t="s">
        <v>2</v>
      </c>
      <c r="B287" s="293" t="s">
        <v>38</v>
      </c>
      <c r="C287" s="293" t="s">
        <v>3</v>
      </c>
      <c r="D287" s="282" t="s">
        <v>4</v>
      </c>
      <c r="E287" s="282"/>
      <c r="F287" s="282"/>
      <c r="G287" s="282" t="s">
        <v>5</v>
      </c>
      <c r="H287" s="282" t="s">
        <v>6</v>
      </c>
      <c r="I287" s="282"/>
      <c r="J287" s="282"/>
      <c r="K287" s="282"/>
      <c r="L287" s="282" t="s">
        <v>7</v>
      </c>
      <c r="M287" s="282"/>
      <c r="N287" s="282"/>
      <c r="O287" s="290"/>
    </row>
    <row r="288" spans="1:15" ht="16.5" customHeight="1" thickBot="1">
      <c r="A288" s="296"/>
      <c r="B288" s="294"/>
      <c r="C288" s="294"/>
      <c r="D288" s="249" t="s">
        <v>8</v>
      </c>
      <c r="E288" s="249" t="s">
        <v>9</v>
      </c>
      <c r="F288" s="249" t="s">
        <v>10</v>
      </c>
      <c r="G288" s="285"/>
      <c r="H288" s="249" t="s">
        <v>11</v>
      </c>
      <c r="I288" s="249" t="s">
        <v>12</v>
      </c>
      <c r="J288" s="249" t="s">
        <v>13</v>
      </c>
      <c r="K288" s="249" t="s">
        <v>14</v>
      </c>
      <c r="L288" s="249" t="s">
        <v>15</v>
      </c>
      <c r="M288" s="249" t="s">
        <v>16</v>
      </c>
      <c r="N288" s="249" t="s">
        <v>40</v>
      </c>
      <c r="O288" s="23" t="s">
        <v>17</v>
      </c>
    </row>
    <row r="289" spans="1:15" ht="16.5" customHeight="1" thickTop="1">
      <c r="A289" s="291" t="s">
        <v>18</v>
      </c>
      <c r="B289" s="292"/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6"/>
    </row>
    <row r="290" spans="1:15" s="152" customFormat="1" ht="15.75" customHeight="1">
      <c r="A290" s="177" t="s">
        <v>308</v>
      </c>
      <c r="B290" s="27" t="s">
        <v>186</v>
      </c>
      <c r="C290" s="28" t="s">
        <v>285</v>
      </c>
      <c r="D290" s="29">
        <v>17.57</v>
      </c>
      <c r="E290" s="29">
        <v>18.940000000000001</v>
      </c>
      <c r="F290" s="29">
        <v>54.2</v>
      </c>
      <c r="G290" s="29">
        <v>456</v>
      </c>
      <c r="H290" s="29">
        <v>0.23</v>
      </c>
      <c r="I290" s="29">
        <v>0.05</v>
      </c>
      <c r="J290" s="29">
        <v>97</v>
      </c>
      <c r="K290" s="29">
        <v>0.45</v>
      </c>
      <c r="L290" s="29">
        <v>258.64999999999998</v>
      </c>
      <c r="M290" s="29">
        <v>137.91999999999999</v>
      </c>
      <c r="N290" s="29">
        <v>1</v>
      </c>
      <c r="O290" s="29">
        <v>1.85</v>
      </c>
    </row>
    <row r="291" spans="1:15" s="179" customFormat="1" ht="15.75" customHeight="1">
      <c r="A291" s="36" t="s">
        <v>250</v>
      </c>
      <c r="B291" s="37" t="s">
        <v>98</v>
      </c>
      <c r="C291" s="38">
        <v>100</v>
      </c>
      <c r="D291" s="39">
        <v>1.5</v>
      </c>
      <c r="E291" s="39">
        <v>0.5</v>
      </c>
      <c r="F291" s="39">
        <v>21</v>
      </c>
      <c r="G291" s="39">
        <v>96</v>
      </c>
      <c r="H291" s="39">
        <v>0.04</v>
      </c>
      <c r="I291" s="39">
        <v>10</v>
      </c>
      <c r="J291" s="39">
        <v>0</v>
      </c>
      <c r="K291" s="39">
        <v>0.4</v>
      </c>
      <c r="L291" s="39">
        <v>8</v>
      </c>
      <c r="M291" s="39">
        <v>28</v>
      </c>
      <c r="N291" s="39">
        <v>42</v>
      </c>
      <c r="O291" s="40">
        <v>0.6</v>
      </c>
    </row>
    <row r="292" spans="1:15" s="68" customFormat="1" ht="15.75" customHeight="1">
      <c r="A292" s="93" t="s">
        <v>112</v>
      </c>
      <c r="B292" s="47" t="s">
        <v>113</v>
      </c>
      <c r="C292" s="255">
        <v>200</v>
      </c>
      <c r="D292" s="48">
        <v>2</v>
      </c>
      <c r="E292" s="48">
        <v>1.85</v>
      </c>
      <c r="F292" s="48">
        <v>14.6</v>
      </c>
      <c r="G292" s="48">
        <v>83</v>
      </c>
      <c r="H292" s="48">
        <v>0.04</v>
      </c>
      <c r="I292" s="48">
        <v>0.03</v>
      </c>
      <c r="J292" s="48">
        <v>0.01</v>
      </c>
      <c r="K292" s="48">
        <v>0</v>
      </c>
      <c r="L292" s="48">
        <v>69.22</v>
      </c>
      <c r="M292" s="48">
        <v>93</v>
      </c>
      <c r="N292" s="48">
        <v>15</v>
      </c>
      <c r="O292" s="92">
        <v>0.4</v>
      </c>
    </row>
    <row r="293" spans="1:15" s="152" customFormat="1" ht="16.5" customHeight="1" thickBot="1">
      <c r="A293" s="343" t="s">
        <v>19</v>
      </c>
      <c r="B293" s="344"/>
      <c r="C293" s="256">
        <v>500</v>
      </c>
      <c r="D293" s="116">
        <f t="shared" ref="D293:O293" si="65">SUM(D290:D292)</f>
        <v>21.07</v>
      </c>
      <c r="E293" s="116">
        <f t="shared" si="65"/>
        <v>21.290000000000003</v>
      </c>
      <c r="F293" s="116">
        <f t="shared" si="65"/>
        <v>89.8</v>
      </c>
      <c r="G293" s="116">
        <f t="shared" si="65"/>
        <v>635</v>
      </c>
      <c r="H293" s="116">
        <f t="shared" si="65"/>
        <v>0.31</v>
      </c>
      <c r="I293" s="116">
        <f t="shared" si="65"/>
        <v>10.08</v>
      </c>
      <c r="J293" s="116">
        <f t="shared" si="65"/>
        <v>97.01</v>
      </c>
      <c r="K293" s="116">
        <f t="shared" si="65"/>
        <v>0.85000000000000009</v>
      </c>
      <c r="L293" s="116">
        <f t="shared" si="65"/>
        <v>335.87</v>
      </c>
      <c r="M293" s="116">
        <f t="shared" si="65"/>
        <v>258.91999999999996</v>
      </c>
      <c r="N293" s="116">
        <f t="shared" si="65"/>
        <v>58</v>
      </c>
      <c r="O293" s="117">
        <f t="shared" si="65"/>
        <v>2.85</v>
      </c>
    </row>
    <row r="294" spans="1:15" ht="16.5" customHeight="1" thickTop="1">
      <c r="A294" s="291" t="s">
        <v>20</v>
      </c>
      <c r="B294" s="292"/>
      <c r="C294" s="250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5"/>
    </row>
    <row r="295" spans="1:15" s="152" customFormat="1" ht="15.75" customHeight="1">
      <c r="A295" s="131" t="s">
        <v>265</v>
      </c>
      <c r="B295" s="27" t="s">
        <v>81</v>
      </c>
      <c r="C295" s="28">
        <v>60</v>
      </c>
      <c r="D295" s="29">
        <v>2.94</v>
      </c>
      <c r="E295" s="29">
        <v>5.58</v>
      </c>
      <c r="F295" s="29">
        <v>4.4400000000000004</v>
      </c>
      <c r="G295" s="29">
        <v>79.8</v>
      </c>
      <c r="H295" s="29">
        <v>1.7999999999999999E-2</v>
      </c>
      <c r="I295" s="29">
        <v>6.06</v>
      </c>
      <c r="J295" s="29">
        <v>1.2E-2</v>
      </c>
      <c r="K295" s="29">
        <v>1.38</v>
      </c>
      <c r="L295" s="29">
        <v>99</v>
      </c>
      <c r="M295" s="29">
        <v>85.2</v>
      </c>
      <c r="N295" s="29">
        <v>14.4</v>
      </c>
      <c r="O295" s="29">
        <v>0.84</v>
      </c>
    </row>
    <row r="296" spans="1:15" s="179" customFormat="1" ht="15.75" customHeight="1">
      <c r="A296" s="134" t="s">
        <v>223</v>
      </c>
      <c r="B296" s="37" t="s">
        <v>188</v>
      </c>
      <c r="C296" s="38" t="s">
        <v>165</v>
      </c>
      <c r="D296" s="39">
        <v>5.37</v>
      </c>
      <c r="E296" s="39">
        <v>5.41</v>
      </c>
      <c r="F296" s="39">
        <v>18.600000000000001</v>
      </c>
      <c r="G296" s="39">
        <v>144.57</v>
      </c>
      <c r="H296" s="39">
        <v>8.8199999999999987E-2</v>
      </c>
      <c r="I296" s="39">
        <v>6.93</v>
      </c>
      <c r="J296" s="39">
        <v>100</v>
      </c>
      <c r="K296" s="39">
        <v>1.155</v>
      </c>
      <c r="L296" s="39">
        <v>106.66</v>
      </c>
      <c r="M296" s="39">
        <v>157.22</v>
      </c>
      <c r="N296" s="39">
        <v>8.2200000000000006</v>
      </c>
      <c r="O296" s="40">
        <v>0.06</v>
      </c>
    </row>
    <row r="297" spans="1:15" s="152" customFormat="1" ht="15.75" customHeight="1">
      <c r="A297" s="129" t="s">
        <v>346</v>
      </c>
      <c r="B297" s="49" t="s">
        <v>347</v>
      </c>
      <c r="C297" s="50">
        <v>100</v>
      </c>
      <c r="D297" s="51">
        <v>15.41</v>
      </c>
      <c r="E297" s="51">
        <v>11.8</v>
      </c>
      <c r="F297" s="51">
        <v>20.5</v>
      </c>
      <c r="G297" s="51">
        <v>249.84</v>
      </c>
      <c r="H297" s="51">
        <v>0.12</v>
      </c>
      <c r="I297" s="51">
        <v>1.3</v>
      </c>
      <c r="J297" s="51">
        <v>153</v>
      </c>
      <c r="K297" s="51">
        <v>0</v>
      </c>
      <c r="L297" s="51">
        <v>187.69</v>
      </c>
      <c r="M297" s="51">
        <v>23.2</v>
      </c>
      <c r="N297" s="51">
        <v>0</v>
      </c>
      <c r="O297" s="51">
        <v>0.5</v>
      </c>
    </row>
    <row r="298" spans="1:15" ht="15.75" customHeight="1">
      <c r="A298" s="274" t="s">
        <v>349</v>
      </c>
      <c r="B298" s="275" t="s">
        <v>348</v>
      </c>
      <c r="C298" s="276">
        <v>180</v>
      </c>
      <c r="D298" s="277">
        <v>2.16</v>
      </c>
      <c r="E298" s="277">
        <v>6.4</v>
      </c>
      <c r="F298" s="277">
        <v>31.5</v>
      </c>
      <c r="G298" s="277">
        <v>192.24</v>
      </c>
      <c r="H298" s="277">
        <v>0.18</v>
      </c>
      <c r="I298" s="277">
        <v>1.3</v>
      </c>
      <c r="J298" s="277">
        <v>114.55</v>
      </c>
      <c r="K298" s="277">
        <v>0.18</v>
      </c>
      <c r="L298" s="277">
        <v>19.8</v>
      </c>
      <c r="M298" s="277">
        <v>98.18</v>
      </c>
      <c r="N298" s="277">
        <v>18.37</v>
      </c>
      <c r="O298" s="278">
        <v>0.02</v>
      </c>
    </row>
    <row r="299" spans="1:15" ht="15.75" customHeight="1">
      <c r="A299" s="131" t="s">
        <v>250</v>
      </c>
      <c r="B299" s="27" t="s">
        <v>102</v>
      </c>
      <c r="C299" s="28">
        <v>100</v>
      </c>
      <c r="D299" s="29">
        <v>0.8</v>
      </c>
      <c r="E299" s="29">
        <v>0.4</v>
      </c>
      <c r="F299" s="29">
        <v>8.1</v>
      </c>
      <c r="G299" s="29">
        <v>47</v>
      </c>
      <c r="H299" s="31">
        <v>0.02</v>
      </c>
      <c r="I299" s="31">
        <v>180</v>
      </c>
      <c r="J299" s="31">
        <v>0</v>
      </c>
      <c r="K299" s="31">
        <v>0.3</v>
      </c>
      <c r="L299" s="31">
        <v>40</v>
      </c>
      <c r="M299" s="31">
        <v>34</v>
      </c>
      <c r="N299" s="31">
        <v>25</v>
      </c>
      <c r="O299" s="32">
        <v>0.8</v>
      </c>
    </row>
    <row r="300" spans="1:15" s="152" customFormat="1" ht="15.75" customHeight="1">
      <c r="A300" s="131" t="s">
        <v>249</v>
      </c>
      <c r="B300" s="271" t="s">
        <v>80</v>
      </c>
      <c r="C300" s="272">
        <v>40</v>
      </c>
      <c r="D300" s="273">
        <v>2.64</v>
      </c>
      <c r="E300" s="273">
        <v>0.48</v>
      </c>
      <c r="F300" s="273">
        <v>13.36</v>
      </c>
      <c r="G300" s="273">
        <v>69.599999999999994</v>
      </c>
      <c r="H300" s="273">
        <v>7.1999999999999995E-2</v>
      </c>
      <c r="I300" s="273">
        <v>0</v>
      </c>
      <c r="J300" s="273">
        <v>0</v>
      </c>
      <c r="K300" s="273">
        <v>0.56000000000000005</v>
      </c>
      <c r="L300" s="273">
        <v>14</v>
      </c>
      <c r="M300" s="273">
        <v>63.2</v>
      </c>
      <c r="N300" s="273">
        <v>18.8</v>
      </c>
      <c r="O300" s="273">
        <v>1.56</v>
      </c>
    </row>
    <row r="301" spans="1:15" ht="15.75" customHeight="1">
      <c r="A301" s="131" t="s">
        <v>255</v>
      </c>
      <c r="B301" s="27" t="s">
        <v>138</v>
      </c>
      <c r="C301" s="28">
        <v>200</v>
      </c>
      <c r="D301" s="29">
        <v>0.3</v>
      </c>
      <c r="E301" s="29">
        <v>0</v>
      </c>
      <c r="F301" s="29">
        <v>20.100000000000001</v>
      </c>
      <c r="G301" s="29">
        <v>81</v>
      </c>
      <c r="H301" s="29">
        <v>0</v>
      </c>
      <c r="I301" s="29">
        <v>0.8</v>
      </c>
      <c r="J301" s="29">
        <v>0</v>
      </c>
      <c r="K301" s="29">
        <v>0</v>
      </c>
      <c r="L301" s="29">
        <v>10</v>
      </c>
      <c r="M301" s="29">
        <v>6</v>
      </c>
      <c r="N301" s="29">
        <v>3</v>
      </c>
      <c r="O301" s="41">
        <v>0.6</v>
      </c>
    </row>
    <row r="302" spans="1:15" s="179" customFormat="1" ht="16.5" customHeight="1" thickBot="1">
      <c r="A302" s="109"/>
      <c r="B302" s="109"/>
      <c r="C302" s="74">
        <v>925</v>
      </c>
      <c r="D302" s="110">
        <f t="shared" ref="D302:O302" si="66">SUM(D295:D301)</f>
        <v>29.62</v>
      </c>
      <c r="E302" s="110">
        <f t="shared" si="66"/>
        <v>30.069999999999997</v>
      </c>
      <c r="F302" s="110">
        <f t="shared" si="66"/>
        <v>116.6</v>
      </c>
      <c r="G302" s="110">
        <f t="shared" si="66"/>
        <v>864.05000000000007</v>
      </c>
      <c r="H302" s="110">
        <f t="shared" si="66"/>
        <v>0.49820000000000003</v>
      </c>
      <c r="I302" s="110">
        <f t="shared" si="66"/>
        <v>196.39000000000001</v>
      </c>
      <c r="J302" s="110">
        <f t="shared" si="66"/>
        <v>367.56200000000001</v>
      </c>
      <c r="K302" s="110">
        <f t="shared" si="66"/>
        <v>3.5750000000000002</v>
      </c>
      <c r="L302" s="110">
        <f t="shared" si="66"/>
        <v>477.15000000000003</v>
      </c>
      <c r="M302" s="110">
        <f t="shared" si="66"/>
        <v>467</v>
      </c>
      <c r="N302" s="110">
        <f t="shared" si="66"/>
        <v>87.79</v>
      </c>
      <c r="O302" s="110">
        <f t="shared" si="66"/>
        <v>4.38</v>
      </c>
    </row>
    <row r="303" spans="1:15" s="68" customFormat="1" ht="16.5" customHeight="1" thickTop="1">
      <c r="A303" s="288" t="s">
        <v>47</v>
      </c>
      <c r="B303" s="289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20"/>
    </row>
    <row r="304" spans="1:15" s="152" customFormat="1" ht="15.75" customHeight="1">
      <c r="A304" s="131" t="s">
        <v>301</v>
      </c>
      <c r="B304" s="78" t="s">
        <v>238</v>
      </c>
      <c r="C304" s="28">
        <v>60</v>
      </c>
      <c r="D304" s="29">
        <v>6.7</v>
      </c>
      <c r="E304" s="29">
        <v>9.84</v>
      </c>
      <c r="F304" s="29">
        <v>19.8</v>
      </c>
      <c r="G304" s="29">
        <v>194.56</v>
      </c>
      <c r="H304" s="29">
        <v>0.09</v>
      </c>
      <c r="I304" s="29">
        <v>0</v>
      </c>
      <c r="J304" s="29">
        <v>59</v>
      </c>
      <c r="K304" s="29">
        <v>0</v>
      </c>
      <c r="L304" s="29">
        <v>8.25</v>
      </c>
      <c r="M304" s="29">
        <v>57</v>
      </c>
      <c r="N304" s="29">
        <v>32</v>
      </c>
      <c r="O304" s="29">
        <v>5</v>
      </c>
    </row>
    <row r="305" spans="1:15" s="152" customFormat="1" ht="15.75" customHeight="1">
      <c r="A305" s="131" t="s">
        <v>222</v>
      </c>
      <c r="B305" s="105" t="s">
        <v>90</v>
      </c>
      <c r="C305" s="106" t="s">
        <v>158</v>
      </c>
      <c r="D305" s="29">
        <v>12.1</v>
      </c>
      <c r="E305" s="29">
        <v>10.1</v>
      </c>
      <c r="F305" s="29">
        <v>45</v>
      </c>
      <c r="G305" s="29">
        <v>319.3</v>
      </c>
      <c r="H305" s="29">
        <v>0.16</v>
      </c>
      <c r="I305" s="29">
        <v>0.01</v>
      </c>
      <c r="J305" s="29">
        <v>214.2</v>
      </c>
      <c r="K305" s="29">
        <v>1</v>
      </c>
      <c r="L305" s="29">
        <v>122.4</v>
      </c>
      <c r="M305" s="29">
        <v>88.06</v>
      </c>
      <c r="N305" s="29">
        <v>20</v>
      </c>
      <c r="O305" s="29">
        <v>1.9</v>
      </c>
    </row>
    <row r="306" spans="1:15" s="179" customFormat="1" ht="15.75" customHeight="1">
      <c r="A306" s="134" t="s">
        <v>255</v>
      </c>
      <c r="B306" s="37" t="s">
        <v>141</v>
      </c>
      <c r="C306" s="121">
        <v>200</v>
      </c>
      <c r="D306" s="122">
        <v>0.3</v>
      </c>
      <c r="E306" s="122">
        <v>0</v>
      </c>
      <c r="F306" s="122">
        <v>20.100000000000001</v>
      </c>
      <c r="G306" s="122">
        <v>81</v>
      </c>
      <c r="H306" s="122">
        <v>0</v>
      </c>
      <c r="I306" s="122">
        <v>0.8</v>
      </c>
      <c r="J306" s="122">
        <v>0</v>
      </c>
      <c r="K306" s="122">
        <v>0</v>
      </c>
      <c r="L306" s="122">
        <v>10</v>
      </c>
      <c r="M306" s="122">
        <v>6</v>
      </c>
      <c r="N306" s="122">
        <v>3</v>
      </c>
      <c r="O306" s="123">
        <v>0.6</v>
      </c>
    </row>
    <row r="307" spans="1:15" ht="16.5" customHeight="1" thickBot="1">
      <c r="A307" s="283" t="s">
        <v>48</v>
      </c>
      <c r="B307" s="284"/>
      <c r="C307" s="251">
        <v>430</v>
      </c>
      <c r="D307" s="33">
        <f>SUM(D304:D306)</f>
        <v>19.100000000000001</v>
      </c>
      <c r="E307" s="33">
        <f t="shared" ref="E307:O307" si="67">SUM(E304:E306)</f>
        <v>19.939999999999998</v>
      </c>
      <c r="F307" s="33">
        <f t="shared" si="67"/>
        <v>84.9</v>
      </c>
      <c r="G307" s="33">
        <f t="shared" si="67"/>
        <v>594.86</v>
      </c>
      <c r="H307" s="33">
        <f t="shared" si="67"/>
        <v>0.25</v>
      </c>
      <c r="I307" s="33">
        <f t="shared" si="67"/>
        <v>0.81</v>
      </c>
      <c r="J307" s="33">
        <f t="shared" si="67"/>
        <v>273.2</v>
      </c>
      <c r="K307" s="33">
        <f t="shared" si="67"/>
        <v>1</v>
      </c>
      <c r="L307" s="33">
        <f t="shared" si="67"/>
        <v>140.65</v>
      </c>
      <c r="M307" s="33">
        <f t="shared" si="67"/>
        <v>151.06</v>
      </c>
      <c r="N307" s="33">
        <f t="shared" si="67"/>
        <v>55</v>
      </c>
      <c r="O307" s="33">
        <f t="shared" si="67"/>
        <v>7.5</v>
      </c>
    </row>
    <row r="308" spans="1:15" s="208" customFormat="1" ht="16.5" customHeight="1" thickTop="1">
      <c r="A308" s="291" t="s">
        <v>51</v>
      </c>
      <c r="B308" s="292"/>
      <c r="C308" s="250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5"/>
    </row>
    <row r="309" spans="1:15" s="152" customFormat="1" ht="15.75" customHeight="1">
      <c r="A309" s="132" t="s">
        <v>266</v>
      </c>
      <c r="B309" s="57" t="s">
        <v>171</v>
      </c>
      <c r="C309" s="28">
        <v>200</v>
      </c>
      <c r="D309" s="31">
        <v>5.8</v>
      </c>
      <c r="E309" s="31">
        <v>5</v>
      </c>
      <c r="F309" s="31">
        <v>8</v>
      </c>
      <c r="G309" s="31">
        <v>100</v>
      </c>
      <c r="H309" s="31">
        <v>0.08</v>
      </c>
      <c r="I309" s="31">
        <v>11.4</v>
      </c>
      <c r="J309" s="31">
        <v>0.04</v>
      </c>
      <c r="K309" s="31">
        <v>0</v>
      </c>
      <c r="L309" s="31">
        <v>240</v>
      </c>
      <c r="M309" s="31">
        <v>180</v>
      </c>
      <c r="N309" s="31">
        <v>28</v>
      </c>
      <c r="O309" s="58">
        <v>0.2</v>
      </c>
    </row>
    <row r="310" spans="1:15" ht="18.75" customHeight="1">
      <c r="A310" s="135" t="s">
        <v>276</v>
      </c>
      <c r="B310" s="87" t="s">
        <v>182</v>
      </c>
      <c r="C310" s="88">
        <v>60</v>
      </c>
      <c r="D310" s="62">
        <v>5.76</v>
      </c>
      <c r="E310" s="62">
        <v>6.83</v>
      </c>
      <c r="F310" s="62">
        <v>39.79</v>
      </c>
      <c r="G310" s="62">
        <v>238.63</v>
      </c>
      <c r="H310" s="62">
        <v>0.06</v>
      </c>
      <c r="I310" s="62">
        <v>1.89</v>
      </c>
      <c r="J310" s="62">
        <v>0.05</v>
      </c>
      <c r="K310" s="62">
        <v>0.97</v>
      </c>
      <c r="L310" s="62">
        <v>18.09</v>
      </c>
      <c r="M310" s="62">
        <v>55.09</v>
      </c>
      <c r="N310" s="62">
        <v>17.260000000000002</v>
      </c>
      <c r="O310" s="62">
        <v>0.69</v>
      </c>
    </row>
    <row r="311" spans="1:15" ht="16.5" customHeight="1" thickBot="1">
      <c r="A311" s="283" t="s">
        <v>52</v>
      </c>
      <c r="B311" s="284"/>
      <c r="C311" s="251"/>
      <c r="D311" s="89">
        <f t="shared" ref="D311:O311" si="68">SUM(D309:D310)</f>
        <v>11.559999999999999</v>
      </c>
      <c r="E311" s="89">
        <f t="shared" si="68"/>
        <v>11.83</v>
      </c>
      <c r="F311" s="89">
        <f t="shared" si="68"/>
        <v>47.79</v>
      </c>
      <c r="G311" s="89">
        <f t="shared" si="68"/>
        <v>338.63</v>
      </c>
      <c r="H311" s="89">
        <f t="shared" si="68"/>
        <v>0.14000000000000001</v>
      </c>
      <c r="I311" s="89">
        <f t="shared" si="68"/>
        <v>13.290000000000001</v>
      </c>
      <c r="J311" s="89">
        <f t="shared" si="68"/>
        <v>0.09</v>
      </c>
      <c r="K311" s="89">
        <f t="shared" si="68"/>
        <v>0.97</v>
      </c>
      <c r="L311" s="89">
        <f t="shared" si="68"/>
        <v>258.08999999999997</v>
      </c>
      <c r="M311" s="89">
        <f t="shared" si="68"/>
        <v>235.09</v>
      </c>
      <c r="N311" s="89">
        <f t="shared" si="68"/>
        <v>45.260000000000005</v>
      </c>
      <c r="O311" s="90">
        <f t="shared" si="68"/>
        <v>0.8899999999999999</v>
      </c>
    </row>
    <row r="312" spans="1:15" ht="17.25" customHeight="1" thickTop="1" thickBot="1">
      <c r="A312" s="319" t="s">
        <v>71</v>
      </c>
      <c r="B312" s="320"/>
      <c r="C312" s="321"/>
      <c r="D312" s="89">
        <f t="shared" ref="D312:O312" si="69">D293+D302+D307</f>
        <v>69.789999999999992</v>
      </c>
      <c r="E312" s="89">
        <f t="shared" si="69"/>
        <v>71.3</v>
      </c>
      <c r="F312" s="89">
        <f t="shared" si="69"/>
        <v>291.29999999999995</v>
      </c>
      <c r="G312" s="89">
        <f t="shared" si="69"/>
        <v>2093.9100000000003</v>
      </c>
      <c r="H312" s="89">
        <f t="shared" si="69"/>
        <v>1.0582</v>
      </c>
      <c r="I312" s="89">
        <f t="shared" si="69"/>
        <v>207.28000000000003</v>
      </c>
      <c r="J312" s="89">
        <f t="shared" si="69"/>
        <v>737.77199999999993</v>
      </c>
      <c r="K312" s="89">
        <f t="shared" si="69"/>
        <v>5.4250000000000007</v>
      </c>
      <c r="L312" s="89">
        <f t="shared" si="69"/>
        <v>953.67</v>
      </c>
      <c r="M312" s="89">
        <f t="shared" si="69"/>
        <v>876.98</v>
      </c>
      <c r="N312" s="89">
        <f t="shared" si="69"/>
        <v>200.79000000000002</v>
      </c>
      <c r="O312" s="89">
        <f t="shared" si="69"/>
        <v>14.73</v>
      </c>
    </row>
    <row r="313" spans="1:15" ht="17.25" customHeight="1" thickTop="1" thickBot="1">
      <c r="A313" s="319" t="s">
        <v>72</v>
      </c>
      <c r="B313" s="320"/>
      <c r="C313" s="321"/>
      <c r="D313" s="89">
        <f t="shared" ref="D313:O313" si="70">D293+D302+D311</f>
        <v>62.25</v>
      </c>
      <c r="E313" s="89">
        <f t="shared" si="70"/>
        <v>63.19</v>
      </c>
      <c r="F313" s="89">
        <f t="shared" si="70"/>
        <v>254.18999999999997</v>
      </c>
      <c r="G313" s="89">
        <f t="shared" si="70"/>
        <v>1837.6800000000003</v>
      </c>
      <c r="H313" s="89">
        <f t="shared" si="70"/>
        <v>0.94820000000000004</v>
      </c>
      <c r="I313" s="89">
        <f t="shared" si="70"/>
        <v>219.76000000000002</v>
      </c>
      <c r="J313" s="89">
        <f t="shared" si="70"/>
        <v>464.66199999999998</v>
      </c>
      <c r="K313" s="89">
        <f t="shared" si="70"/>
        <v>5.3950000000000005</v>
      </c>
      <c r="L313" s="89">
        <f t="shared" si="70"/>
        <v>1071.1099999999999</v>
      </c>
      <c r="M313" s="89">
        <f t="shared" si="70"/>
        <v>961.01</v>
      </c>
      <c r="N313" s="89">
        <f t="shared" si="70"/>
        <v>191.05</v>
      </c>
      <c r="O313" s="89">
        <f t="shared" si="70"/>
        <v>8.120000000000001</v>
      </c>
    </row>
    <row r="314" spans="1:15" ht="17.25" customHeight="1" thickTop="1" thickBot="1">
      <c r="A314" s="286" t="s">
        <v>45</v>
      </c>
      <c r="B314" s="287"/>
      <c r="C314" s="86"/>
      <c r="D314" s="89">
        <f t="shared" ref="D314:O314" si="71">D293+D302+D307+D311</f>
        <v>81.349999999999994</v>
      </c>
      <c r="E314" s="89">
        <f t="shared" si="71"/>
        <v>83.13</v>
      </c>
      <c r="F314" s="89">
        <f t="shared" si="71"/>
        <v>339.09</v>
      </c>
      <c r="G314" s="89">
        <f t="shared" si="71"/>
        <v>2432.5400000000004</v>
      </c>
      <c r="H314" s="89">
        <f t="shared" si="71"/>
        <v>1.1981999999999999</v>
      </c>
      <c r="I314" s="89">
        <f t="shared" si="71"/>
        <v>220.57000000000002</v>
      </c>
      <c r="J314" s="89">
        <f t="shared" si="71"/>
        <v>737.86199999999997</v>
      </c>
      <c r="K314" s="89">
        <f t="shared" si="71"/>
        <v>6.3950000000000005</v>
      </c>
      <c r="L314" s="89">
        <f t="shared" si="71"/>
        <v>1211.76</v>
      </c>
      <c r="M314" s="89">
        <f t="shared" si="71"/>
        <v>1112.07</v>
      </c>
      <c r="N314" s="89">
        <f t="shared" si="71"/>
        <v>246.05</v>
      </c>
      <c r="O314" s="89">
        <f t="shared" si="71"/>
        <v>15.620000000000001</v>
      </c>
    </row>
    <row r="315" spans="1:15" ht="13.5" customHeight="1" thickTop="1">
      <c r="A315" s="68"/>
      <c r="B315" s="68"/>
      <c r="C315" s="68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70" t="s">
        <v>41</v>
      </c>
    </row>
    <row r="316" spans="1:15" ht="15.75" customHeight="1">
      <c r="A316" s="71" t="s">
        <v>35</v>
      </c>
      <c r="B316" s="68"/>
      <c r="C316" s="68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</row>
    <row r="317" spans="1:15" ht="13.5" customHeight="1" thickBot="1">
      <c r="A317" s="67"/>
      <c r="B317" s="68"/>
      <c r="C317" s="68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</row>
    <row r="318" spans="1:15" ht="16.5" customHeight="1" thickTop="1">
      <c r="A318" s="295" t="s">
        <v>2</v>
      </c>
      <c r="B318" s="293" t="s">
        <v>38</v>
      </c>
      <c r="C318" s="293" t="s">
        <v>3</v>
      </c>
      <c r="D318" s="282" t="s">
        <v>4</v>
      </c>
      <c r="E318" s="282"/>
      <c r="F318" s="282"/>
      <c r="G318" s="282" t="s">
        <v>5</v>
      </c>
      <c r="H318" s="282" t="s">
        <v>6</v>
      </c>
      <c r="I318" s="282"/>
      <c r="J318" s="282"/>
      <c r="K318" s="282"/>
      <c r="L318" s="282" t="s">
        <v>7</v>
      </c>
      <c r="M318" s="282"/>
      <c r="N318" s="282"/>
      <c r="O318" s="290"/>
    </row>
    <row r="319" spans="1:15" s="68" customFormat="1" ht="16.5" customHeight="1" thickBot="1">
      <c r="A319" s="296"/>
      <c r="B319" s="294"/>
      <c r="C319" s="294"/>
      <c r="D319" s="249" t="s">
        <v>8</v>
      </c>
      <c r="E319" s="249" t="s">
        <v>9</v>
      </c>
      <c r="F319" s="249" t="s">
        <v>10</v>
      </c>
      <c r="G319" s="285"/>
      <c r="H319" s="249" t="s">
        <v>11</v>
      </c>
      <c r="I319" s="249" t="s">
        <v>12</v>
      </c>
      <c r="J319" s="249" t="s">
        <v>13</v>
      </c>
      <c r="K319" s="249" t="s">
        <v>14</v>
      </c>
      <c r="L319" s="249" t="s">
        <v>15</v>
      </c>
      <c r="M319" s="249" t="s">
        <v>16</v>
      </c>
      <c r="N319" s="249" t="s">
        <v>40</v>
      </c>
      <c r="O319" s="23" t="s">
        <v>17</v>
      </c>
    </row>
    <row r="320" spans="1:15" s="152" customFormat="1" ht="16.5" customHeight="1" thickTop="1">
      <c r="A320" s="291" t="s">
        <v>18</v>
      </c>
      <c r="B320" s="292"/>
      <c r="C320" s="24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6"/>
    </row>
    <row r="321" spans="1:15" s="152" customFormat="1" ht="15.75" customHeight="1">
      <c r="A321" s="131" t="s">
        <v>309</v>
      </c>
      <c r="B321" s="27" t="s">
        <v>230</v>
      </c>
      <c r="C321" s="28">
        <v>200</v>
      </c>
      <c r="D321" s="29">
        <v>15.4</v>
      </c>
      <c r="E321" s="29">
        <v>8.6999999999999993</v>
      </c>
      <c r="F321" s="29">
        <v>42.1</v>
      </c>
      <c r="G321" s="29">
        <v>307</v>
      </c>
      <c r="H321" s="29">
        <v>0.1772470588235294</v>
      </c>
      <c r="I321" s="29">
        <v>14</v>
      </c>
      <c r="J321" s="29">
        <v>285.60000000000002</v>
      </c>
      <c r="K321" s="29">
        <v>0.24</v>
      </c>
      <c r="L321" s="29">
        <v>101.58</v>
      </c>
      <c r="M321" s="29">
        <v>77.06</v>
      </c>
      <c r="N321" s="29">
        <v>52</v>
      </c>
      <c r="O321" s="29">
        <v>12</v>
      </c>
    </row>
    <row r="322" spans="1:15" s="152" customFormat="1" ht="15.75" customHeight="1">
      <c r="A322" s="132" t="s">
        <v>267</v>
      </c>
      <c r="B322" s="27" t="s">
        <v>128</v>
      </c>
      <c r="C322" s="28">
        <v>15</v>
      </c>
      <c r="D322" s="29">
        <v>7.4999999999999997E-2</v>
      </c>
      <c r="E322" s="29">
        <v>12.375</v>
      </c>
      <c r="F322" s="29">
        <v>0.12</v>
      </c>
      <c r="G322" s="29">
        <v>112.2</v>
      </c>
      <c r="H322" s="29">
        <v>0</v>
      </c>
      <c r="I322" s="29">
        <v>0</v>
      </c>
      <c r="J322" s="29">
        <v>8.8499999999999995E-2</v>
      </c>
      <c r="K322" s="29">
        <v>0.15</v>
      </c>
      <c r="L322" s="29">
        <v>1.8</v>
      </c>
      <c r="M322" s="29">
        <v>2.85</v>
      </c>
      <c r="N322" s="29">
        <v>0</v>
      </c>
      <c r="O322" s="29">
        <v>0.03</v>
      </c>
    </row>
    <row r="323" spans="1:15" s="152" customFormat="1" ht="15.75" customHeight="1">
      <c r="A323" s="131" t="s">
        <v>246</v>
      </c>
      <c r="B323" s="27" t="s">
        <v>97</v>
      </c>
      <c r="C323" s="28">
        <v>70</v>
      </c>
      <c r="D323" s="29">
        <v>5.32</v>
      </c>
      <c r="E323" s="29">
        <v>0.56000000000000005</v>
      </c>
      <c r="F323" s="29">
        <v>34.44</v>
      </c>
      <c r="G323" s="29">
        <v>164.5</v>
      </c>
      <c r="H323" s="29">
        <v>7.6999999999999999E-2</v>
      </c>
      <c r="I323" s="29">
        <v>0</v>
      </c>
      <c r="J323" s="29">
        <v>0</v>
      </c>
      <c r="K323" s="29">
        <v>0.77</v>
      </c>
      <c r="L323" s="29">
        <v>14</v>
      </c>
      <c r="M323" s="29">
        <v>45.5</v>
      </c>
      <c r="N323" s="29">
        <v>9.8000000000000007</v>
      </c>
      <c r="O323" s="29">
        <v>0.77</v>
      </c>
    </row>
    <row r="324" spans="1:15" s="152" customFormat="1" ht="15.75" customHeight="1">
      <c r="A324" s="131" t="s">
        <v>252</v>
      </c>
      <c r="B324" s="27" t="s">
        <v>107</v>
      </c>
      <c r="C324" s="28">
        <v>200</v>
      </c>
      <c r="D324" s="29">
        <v>0.1</v>
      </c>
      <c r="E324" s="29">
        <v>0</v>
      </c>
      <c r="F324" s="29">
        <v>15.2</v>
      </c>
      <c r="G324" s="29">
        <v>61</v>
      </c>
      <c r="H324" s="29">
        <v>0</v>
      </c>
      <c r="I324" s="29">
        <v>2.8</v>
      </c>
      <c r="J324" s="29">
        <v>0</v>
      </c>
      <c r="K324" s="29">
        <v>0</v>
      </c>
      <c r="L324" s="29">
        <v>14.2</v>
      </c>
      <c r="M324" s="29">
        <v>4</v>
      </c>
      <c r="N324" s="29">
        <v>2</v>
      </c>
      <c r="O324" s="41">
        <v>0.4</v>
      </c>
    </row>
    <row r="325" spans="1:15" s="152" customFormat="1" ht="16.5" customHeight="1" thickBot="1">
      <c r="A325" s="297" t="s">
        <v>19</v>
      </c>
      <c r="B325" s="298"/>
      <c r="C325" s="251">
        <f>SUM(C321:C324)</f>
        <v>485</v>
      </c>
      <c r="D325" s="33">
        <f>SUM(D321:D324)</f>
        <v>20.895000000000003</v>
      </c>
      <c r="E325" s="33">
        <f t="shared" ref="E325:N325" si="72">SUM(E321:E324)</f>
        <v>21.634999999999998</v>
      </c>
      <c r="F325" s="33">
        <f t="shared" si="72"/>
        <v>91.86</v>
      </c>
      <c r="G325" s="33">
        <f t="shared" si="72"/>
        <v>644.70000000000005</v>
      </c>
      <c r="H325" s="33">
        <f t="shared" si="72"/>
        <v>0.25424705882352938</v>
      </c>
      <c r="I325" s="33">
        <f t="shared" si="72"/>
        <v>16.8</v>
      </c>
      <c r="J325" s="33">
        <f t="shared" si="72"/>
        <v>285.68850000000003</v>
      </c>
      <c r="K325" s="33">
        <f t="shared" si="72"/>
        <v>1.1600000000000001</v>
      </c>
      <c r="L325" s="33">
        <f t="shared" si="72"/>
        <v>131.57999999999998</v>
      </c>
      <c r="M325" s="33">
        <f t="shared" si="72"/>
        <v>129.41</v>
      </c>
      <c r="N325" s="33">
        <f t="shared" si="72"/>
        <v>63.8</v>
      </c>
      <c r="O325" s="33">
        <f>SUM(O321:O324)</f>
        <v>13.2</v>
      </c>
    </row>
    <row r="326" spans="1:15" s="68" customFormat="1" ht="16.5" customHeight="1" thickTop="1">
      <c r="A326" s="291" t="s">
        <v>20</v>
      </c>
      <c r="B326" s="292"/>
      <c r="C326" s="250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5"/>
    </row>
    <row r="327" spans="1:15" s="152" customFormat="1" ht="15.75" customHeight="1">
      <c r="A327" s="131" t="s">
        <v>262</v>
      </c>
      <c r="B327" s="27" t="s">
        <v>187</v>
      </c>
      <c r="C327" s="28">
        <v>60</v>
      </c>
      <c r="D327" s="29">
        <v>0.96</v>
      </c>
      <c r="E327" s="29">
        <v>6.6</v>
      </c>
      <c r="F327" s="29">
        <v>5.76</v>
      </c>
      <c r="G327" s="29">
        <v>81.599999999999994</v>
      </c>
      <c r="H327" s="29">
        <v>0.02</v>
      </c>
      <c r="I327" s="29">
        <v>16.68</v>
      </c>
      <c r="J327" s="29">
        <v>0</v>
      </c>
      <c r="K327" s="29">
        <v>2.7</v>
      </c>
      <c r="L327" s="29">
        <v>26.4</v>
      </c>
      <c r="M327" s="29">
        <v>19.2</v>
      </c>
      <c r="N327" s="29">
        <v>11.56</v>
      </c>
      <c r="O327" s="29">
        <v>0.36</v>
      </c>
    </row>
    <row r="328" spans="1:15" s="152" customFormat="1" ht="15.75" customHeight="1">
      <c r="A328" s="131" t="s">
        <v>300</v>
      </c>
      <c r="B328" s="27" t="s">
        <v>121</v>
      </c>
      <c r="C328" s="28">
        <v>230</v>
      </c>
      <c r="D328" s="29">
        <v>1.8859999999999997</v>
      </c>
      <c r="E328" s="29">
        <v>4.83</v>
      </c>
      <c r="F328" s="29">
        <v>14.95</v>
      </c>
      <c r="G328" s="29">
        <v>111.55</v>
      </c>
      <c r="H328" s="29">
        <v>8.2799999999999999E-2</v>
      </c>
      <c r="I328" s="29">
        <v>7.0609999999999999</v>
      </c>
      <c r="J328" s="29">
        <v>115</v>
      </c>
      <c r="K328" s="29">
        <v>2.1619999999999999</v>
      </c>
      <c r="L328" s="29">
        <v>14.26</v>
      </c>
      <c r="M328" s="29">
        <v>57.96</v>
      </c>
      <c r="N328" s="29">
        <v>12.55</v>
      </c>
      <c r="O328" s="29">
        <v>0.36</v>
      </c>
    </row>
    <row r="329" spans="1:15" s="68" customFormat="1" ht="15.75" customHeight="1">
      <c r="A329" s="135" t="s">
        <v>151</v>
      </c>
      <c r="B329" s="47" t="s">
        <v>152</v>
      </c>
      <c r="C329" s="255" t="s">
        <v>153</v>
      </c>
      <c r="D329" s="48">
        <v>16.7</v>
      </c>
      <c r="E329" s="48">
        <v>8.84</v>
      </c>
      <c r="F329" s="48">
        <v>8.2200000000000006</v>
      </c>
      <c r="G329" s="48">
        <v>176.43</v>
      </c>
      <c r="H329" s="48">
        <v>0.05</v>
      </c>
      <c r="I329" s="48">
        <v>11.9</v>
      </c>
      <c r="J329" s="48">
        <v>350</v>
      </c>
      <c r="K329" s="48">
        <v>2.41</v>
      </c>
      <c r="L329" s="48">
        <v>202.66</v>
      </c>
      <c r="M329" s="48">
        <v>326.58</v>
      </c>
      <c r="N329" s="48">
        <v>31.2</v>
      </c>
      <c r="O329" s="48">
        <v>6</v>
      </c>
    </row>
    <row r="330" spans="1:15" s="152" customFormat="1" ht="15.75" customHeight="1">
      <c r="A330" s="131" t="s">
        <v>259</v>
      </c>
      <c r="B330" s="27" t="s">
        <v>79</v>
      </c>
      <c r="C330" s="28">
        <v>150</v>
      </c>
      <c r="D330" s="29">
        <v>3.69</v>
      </c>
      <c r="E330" s="29">
        <v>6.0750000000000002</v>
      </c>
      <c r="F330" s="29">
        <v>33.833333333333336</v>
      </c>
      <c r="G330" s="29">
        <v>204.6</v>
      </c>
      <c r="H330" s="29">
        <v>2.5000000000000001E-2</v>
      </c>
      <c r="I330" s="29">
        <v>0</v>
      </c>
      <c r="J330" s="29">
        <v>4.1666666666666664E-2</v>
      </c>
      <c r="K330" s="29">
        <v>0.28333333333333333</v>
      </c>
      <c r="L330" s="29">
        <v>5.0999999999999996</v>
      </c>
      <c r="M330" s="29">
        <v>70.833333333333329</v>
      </c>
      <c r="N330" s="29">
        <v>22.8</v>
      </c>
      <c r="O330" s="41">
        <v>0.52500000000000002</v>
      </c>
    </row>
    <row r="331" spans="1:15" s="152" customFormat="1" ht="15.75" customHeight="1">
      <c r="A331" s="131" t="s">
        <v>250</v>
      </c>
      <c r="B331" s="27" t="s">
        <v>147</v>
      </c>
      <c r="C331" s="28">
        <v>100</v>
      </c>
      <c r="D331" s="31">
        <v>0.8</v>
      </c>
      <c r="E331" s="31">
        <v>0.2</v>
      </c>
      <c r="F331" s="31">
        <v>7.5</v>
      </c>
      <c r="G331" s="31">
        <v>38</v>
      </c>
      <c r="H331" s="31">
        <v>0.06</v>
      </c>
      <c r="I331" s="31">
        <v>38</v>
      </c>
      <c r="J331" s="31">
        <v>0</v>
      </c>
      <c r="K331" s="31">
        <v>0.2</v>
      </c>
      <c r="L331" s="31">
        <v>35</v>
      </c>
      <c r="M331" s="31">
        <v>17</v>
      </c>
      <c r="N331" s="31">
        <v>11</v>
      </c>
      <c r="O331" s="32">
        <v>0.1</v>
      </c>
    </row>
    <row r="332" spans="1:15" s="152" customFormat="1" ht="15.75" customHeight="1">
      <c r="A332" s="131" t="s">
        <v>246</v>
      </c>
      <c r="B332" s="27" t="s">
        <v>97</v>
      </c>
      <c r="C332" s="28">
        <v>60</v>
      </c>
      <c r="D332" s="29">
        <v>4.5599999999999996</v>
      </c>
      <c r="E332" s="29">
        <v>0.48</v>
      </c>
      <c r="F332" s="29">
        <v>29.52</v>
      </c>
      <c r="G332" s="29">
        <v>141</v>
      </c>
      <c r="H332" s="29">
        <v>6.6000000000000003E-2</v>
      </c>
      <c r="I332" s="29">
        <v>0</v>
      </c>
      <c r="J332" s="29">
        <v>0</v>
      </c>
      <c r="K332" s="29">
        <v>0.66</v>
      </c>
      <c r="L332" s="29">
        <v>12</v>
      </c>
      <c r="M332" s="29">
        <v>39</v>
      </c>
      <c r="N332" s="29">
        <v>8.4</v>
      </c>
      <c r="O332" s="29">
        <v>0.66</v>
      </c>
    </row>
    <row r="333" spans="1:15" s="152" customFormat="1" ht="15.75" customHeight="1">
      <c r="A333" s="131" t="s">
        <v>261</v>
      </c>
      <c r="B333" s="27" t="s">
        <v>118</v>
      </c>
      <c r="C333" s="28">
        <v>200</v>
      </c>
      <c r="D333" s="29">
        <v>0.7</v>
      </c>
      <c r="E333" s="29">
        <v>0.3</v>
      </c>
      <c r="F333" s="29">
        <v>22.8</v>
      </c>
      <c r="G333" s="29">
        <v>97</v>
      </c>
      <c r="H333" s="31">
        <v>0.01</v>
      </c>
      <c r="I333" s="31">
        <v>70</v>
      </c>
      <c r="J333" s="31">
        <v>0</v>
      </c>
      <c r="K333" s="31">
        <v>0</v>
      </c>
      <c r="L333" s="31">
        <v>12</v>
      </c>
      <c r="M333" s="31">
        <v>3</v>
      </c>
      <c r="N333" s="31">
        <v>3</v>
      </c>
      <c r="O333" s="32">
        <v>1.5</v>
      </c>
    </row>
    <row r="334" spans="1:15" s="68" customFormat="1" ht="16.5" customHeight="1" thickBot="1">
      <c r="A334" s="297" t="s">
        <v>21</v>
      </c>
      <c r="B334" s="298"/>
      <c r="C334" s="251">
        <v>925</v>
      </c>
      <c r="D334" s="33">
        <f>SUM(D326:D333)</f>
        <v>29.295999999999999</v>
      </c>
      <c r="E334" s="33">
        <f t="shared" ref="E334:N334" si="73">SUM(E326:E333)</f>
        <v>27.324999999999999</v>
      </c>
      <c r="F334" s="33">
        <f t="shared" si="73"/>
        <v>122.58333333333333</v>
      </c>
      <c r="G334" s="33">
        <f t="shared" si="73"/>
        <v>850.18</v>
      </c>
      <c r="H334" s="33">
        <f t="shared" si="73"/>
        <v>0.31379999999999997</v>
      </c>
      <c r="I334" s="33">
        <f t="shared" si="73"/>
        <v>143.64099999999999</v>
      </c>
      <c r="J334" s="33">
        <f t="shared" si="73"/>
        <v>465.04166666666669</v>
      </c>
      <c r="K334" s="33">
        <f t="shared" si="73"/>
        <v>8.4153333333333329</v>
      </c>
      <c r="L334" s="33">
        <f t="shared" si="73"/>
        <v>307.41999999999996</v>
      </c>
      <c r="M334" s="33">
        <f t="shared" si="73"/>
        <v>533.57333333333327</v>
      </c>
      <c r="N334" s="33">
        <f t="shared" si="73"/>
        <v>100.51</v>
      </c>
      <c r="O334" s="33">
        <f>SUM(O326:O333)</f>
        <v>9.504999999999999</v>
      </c>
    </row>
    <row r="335" spans="1:15" s="206" customFormat="1" ht="16.5" customHeight="1" thickTop="1">
      <c r="A335" s="288" t="s">
        <v>47</v>
      </c>
      <c r="B335" s="289"/>
      <c r="C335" s="44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6"/>
    </row>
    <row r="336" spans="1:15" s="68" customFormat="1" ht="15.75" customHeight="1">
      <c r="A336" s="139" t="s">
        <v>299</v>
      </c>
      <c r="B336" s="175" t="s">
        <v>106</v>
      </c>
      <c r="C336" s="74" t="s">
        <v>156</v>
      </c>
      <c r="D336" s="75">
        <v>17.399999999999999</v>
      </c>
      <c r="E336" s="75">
        <v>18.43</v>
      </c>
      <c r="F336" s="75">
        <v>62.23</v>
      </c>
      <c r="G336" s="75">
        <v>484.39</v>
      </c>
      <c r="H336" s="75">
        <v>0.2</v>
      </c>
      <c r="I336" s="75">
        <v>0.01</v>
      </c>
      <c r="J336" s="75">
        <v>173</v>
      </c>
      <c r="K336" s="75">
        <v>0.54</v>
      </c>
      <c r="L336" s="75">
        <v>254.22</v>
      </c>
      <c r="M336" s="75">
        <v>308.95999999999998</v>
      </c>
      <c r="N336" s="75">
        <v>76.09</v>
      </c>
      <c r="O336" s="75">
        <v>0.2</v>
      </c>
    </row>
    <row r="337" spans="1:15" s="152" customFormat="1" ht="15.75" customHeight="1">
      <c r="A337" s="134" t="s">
        <v>255</v>
      </c>
      <c r="B337" s="37" t="s">
        <v>138</v>
      </c>
      <c r="C337" s="38">
        <v>200</v>
      </c>
      <c r="D337" s="39">
        <v>0.3</v>
      </c>
      <c r="E337" s="39">
        <v>0</v>
      </c>
      <c r="F337" s="39">
        <v>20.100000000000001</v>
      </c>
      <c r="G337" s="39">
        <v>81</v>
      </c>
      <c r="H337" s="39">
        <v>0</v>
      </c>
      <c r="I337" s="39">
        <v>0.8</v>
      </c>
      <c r="J337" s="39">
        <v>0</v>
      </c>
      <c r="K337" s="39">
        <v>0</v>
      </c>
      <c r="L337" s="39">
        <v>10</v>
      </c>
      <c r="M337" s="39">
        <v>6</v>
      </c>
      <c r="N337" s="39">
        <v>3</v>
      </c>
      <c r="O337" s="40">
        <v>0.6</v>
      </c>
    </row>
    <row r="338" spans="1:15" s="68" customFormat="1" ht="15" customHeight="1">
      <c r="A338" s="131" t="s">
        <v>250</v>
      </c>
      <c r="B338" s="27" t="s">
        <v>287</v>
      </c>
      <c r="C338" s="28">
        <v>100</v>
      </c>
      <c r="D338" s="31">
        <v>0.6</v>
      </c>
      <c r="E338" s="31">
        <v>0.6</v>
      </c>
      <c r="F338" s="31">
        <v>15.4</v>
      </c>
      <c r="G338" s="31">
        <v>72</v>
      </c>
      <c r="H338" s="31">
        <v>0.05</v>
      </c>
      <c r="I338" s="31">
        <v>6</v>
      </c>
      <c r="J338" s="31">
        <v>0</v>
      </c>
      <c r="K338" s="31">
        <v>0.4</v>
      </c>
      <c r="L338" s="31">
        <v>30</v>
      </c>
      <c r="M338" s="31">
        <v>22</v>
      </c>
      <c r="N338" s="31">
        <v>17</v>
      </c>
      <c r="O338" s="32">
        <v>0.6</v>
      </c>
    </row>
    <row r="339" spans="1:15" ht="16.5" customHeight="1" thickBot="1">
      <c r="A339" s="283" t="s">
        <v>48</v>
      </c>
      <c r="B339" s="284"/>
      <c r="C339" s="251">
        <v>490</v>
      </c>
      <c r="D339" s="33">
        <f t="shared" ref="D339:O339" si="74">SUM(D336:D338)</f>
        <v>18.3</v>
      </c>
      <c r="E339" s="33">
        <f t="shared" si="74"/>
        <v>19.03</v>
      </c>
      <c r="F339" s="33">
        <f t="shared" si="74"/>
        <v>97.73</v>
      </c>
      <c r="G339" s="33">
        <f t="shared" si="74"/>
        <v>637.39</v>
      </c>
      <c r="H339" s="33">
        <f t="shared" si="74"/>
        <v>0.25</v>
      </c>
      <c r="I339" s="33">
        <f t="shared" si="74"/>
        <v>6.8100000000000005</v>
      </c>
      <c r="J339" s="33">
        <f t="shared" si="74"/>
        <v>173</v>
      </c>
      <c r="K339" s="33">
        <f t="shared" si="74"/>
        <v>0.94000000000000006</v>
      </c>
      <c r="L339" s="33">
        <f t="shared" si="74"/>
        <v>294.22000000000003</v>
      </c>
      <c r="M339" s="33">
        <f t="shared" si="74"/>
        <v>336.96</v>
      </c>
      <c r="N339" s="33">
        <f t="shared" si="74"/>
        <v>96.09</v>
      </c>
      <c r="O339" s="79">
        <f t="shared" si="74"/>
        <v>1.4</v>
      </c>
    </row>
    <row r="340" spans="1:15" s="206" customFormat="1" ht="16.5" customHeight="1" thickTop="1">
      <c r="A340" s="291" t="s">
        <v>51</v>
      </c>
      <c r="B340" s="292"/>
      <c r="C340" s="250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5"/>
    </row>
    <row r="341" spans="1:15" s="152" customFormat="1" ht="31.5" customHeight="1">
      <c r="A341" s="138" t="s">
        <v>172</v>
      </c>
      <c r="B341" s="76" t="s">
        <v>243</v>
      </c>
      <c r="C341" s="77">
        <v>200</v>
      </c>
      <c r="D341" s="103">
        <v>5.8</v>
      </c>
      <c r="E341" s="103">
        <v>3</v>
      </c>
      <c r="F341" s="103">
        <v>22.8</v>
      </c>
      <c r="G341" s="103">
        <v>142</v>
      </c>
      <c r="H341" s="103">
        <v>0.06</v>
      </c>
      <c r="I341" s="103">
        <v>1.2</v>
      </c>
      <c r="J341" s="103">
        <v>0.02</v>
      </c>
      <c r="K341" s="103">
        <v>0</v>
      </c>
      <c r="L341" s="103">
        <v>248</v>
      </c>
      <c r="M341" s="103">
        <v>190</v>
      </c>
      <c r="N341" s="103">
        <v>30</v>
      </c>
      <c r="O341" s="104">
        <v>0.2</v>
      </c>
    </row>
    <row r="342" spans="1:15" ht="24">
      <c r="A342" s="154" t="s">
        <v>282</v>
      </c>
      <c r="B342" s="59" t="s">
        <v>274</v>
      </c>
      <c r="C342" s="253">
        <v>55</v>
      </c>
      <c r="D342" s="144">
        <v>5.61</v>
      </c>
      <c r="E342" s="144">
        <v>10.23</v>
      </c>
      <c r="F342" s="145">
        <v>23.32</v>
      </c>
      <c r="G342" s="145">
        <v>208.2</v>
      </c>
      <c r="H342" s="144">
        <v>0</v>
      </c>
      <c r="I342" s="144">
        <v>0.09</v>
      </c>
      <c r="J342" s="144">
        <v>0</v>
      </c>
      <c r="K342" s="144">
        <v>0</v>
      </c>
      <c r="L342" s="144">
        <v>24.2</v>
      </c>
      <c r="M342" s="144">
        <v>0</v>
      </c>
      <c r="N342" s="144">
        <v>5.13</v>
      </c>
      <c r="O342" s="144">
        <v>0.28999999999999998</v>
      </c>
    </row>
    <row r="343" spans="1:15" ht="16.5" customHeight="1" thickBot="1">
      <c r="A343" s="283" t="s">
        <v>52</v>
      </c>
      <c r="B343" s="284"/>
      <c r="C343" s="251"/>
      <c r="D343" s="89">
        <f>SUM(D341:D342)</f>
        <v>11.41</v>
      </c>
      <c r="E343" s="89">
        <f t="shared" ref="E343:O343" si="75">SUM(E341:E342)</f>
        <v>13.23</v>
      </c>
      <c r="F343" s="89">
        <f>SUM(F341:F342)</f>
        <v>46.120000000000005</v>
      </c>
      <c r="G343" s="89">
        <f>SUM(G341:G342)</f>
        <v>350.2</v>
      </c>
      <c r="H343" s="89">
        <f t="shared" si="75"/>
        <v>0.06</v>
      </c>
      <c r="I343" s="89">
        <f t="shared" si="75"/>
        <v>1.29</v>
      </c>
      <c r="J343" s="89">
        <f t="shared" si="75"/>
        <v>0.02</v>
      </c>
      <c r="K343" s="89">
        <f t="shared" si="75"/>
        <v>0</v>
      </c>
      <c r="L343" s="89">
        <f t="shared" si="75"/>
        <v>272.2</v>
      </c>
      <c r="M343" s="89">
        <f t="shared" si="75"/>
        <v>190</v>
      </c>
      <c r="N343" s="89">
        <f t="shared" si="75"/>
        <v>35.130000000000003</v>
      </c>
      <c r="O343" s="90">
        <f t="shared" si="75"/>
        <v>0.49</v>
      </c>
    </row>
    <row r="344" spans="1:15" ht="17.25" customHeight="1" thickTop="1" thickBot="1">
      <c r="A344" s="319" t="s">
        <v>73</v>
      </c>
      <c r="B344" s="320"/>
      <c r="C344" s="321"/>
      <c r="D344" s="89">
        <f t="shared" ref="D344:O344" si="76">D325+D334+D339</f>
        <v>68.491</v>
      </c>
      <c r="E344" s="89">
        <f t="shared" si="76"/>
        <v>67.989999999999995</v>
      </c>
      <c r="F344" s="89">
        <f t="shared" si="76"/>
        <v>312.17333333333335</v>
      </c>
      <c r="G344" s="89">
        <f t="shared" si="76"/>
        <v>2132.27</v>
      </c>
      <c r="H344" s="89">
        <f t="shared" si="76"/>
        <v>0.81804705882352935</v>
      </c>
      <c r="I344" s="89">
        <f t="shared" si="76"/>
        <v>167.251</v>
      </c>
      <c r="J344" s="89">
        <f t="shared" si="76"/>
        <v>923.73016666666672</v>
      </c>
      <c r="K344" s="89">
        <f t="shared" si="76"/>
        <v>10.515333333333333</v>
      </c>
      <c r="L344" s="89">
        <f t="shared" si="76"/>
        <v>733.22</v>
      </c>
      <c r="M344" s="89">
        <f t="shared" si="76"/>
        <v>999.94333333333316</v>
      </c>
      <c r="N344" s="89">
        <f t="shared" si="76"/>
        <v>260.39999999999998</v>
      </c>
      <c r="O344" s="89">
        <f t="shared" si="76"/>
        <v>24.104999999999997</v>
      </c>
    </row>
    <row r="345" spans="1:15" ht="17.25" customHeight="1" thickTop="1" thickBot="1">
      <c r="A345" s="319" t="s">
        <v>74</v>
      </c>
      <c r="B345" s="320"/>
      <c r="C345" s="321"/>
      <c r="D345" s="89">
        <f t="shared" ref="D345:O345" si="77">D325+D334+D343</f>
        <v>61.600999999999999</v>
      </c>
      <c r="E345" s="89">
        <f t="shared" si="77"/>
        <v>62.19</v>
      </c>
      <c r="F345" s="89">
        <f t="shared" si="77"/>
        <v>260.56333333333333</v>
      </c>
      <c r="G345" s="89">
        <f t="shared" si="77"/>
        <v>1845.0800000000002</v>
      </c>
      <c r="H345" s="89">
        <f t="shared" si="77"/>
        <v>0.6280470588235294</v>
      </c>
      <c r="I345" s="89">
        <f t="shared" si="77"/>
        <v>161.73099999999999</v>
      </c>
      <c r="J345" s="89">
        <f t="shared" si="77"/>
        <v>750.7501666666667</v>
      </c>
      <c r="K345" s="89">
        <f t="shared" si="77"/>
        <v>9.575333333333333</v>
      </c>
      <c r="L345" s="89">
        <f t="shared" si="77"/>
        <v>711.19999999999993</v>
      </c>
      <c r="M345" s="89">
        <f t="shared" si="77"/>
        <v>852.98333333333323</v>
      </c>
      <c r="N345" s="89">
        <f t="shared" si="77"/>
        <v>199.44</v>
      </c>
      <c r="O345" s="89">
        <f t="shared" si="77"/>
        <v>23.194999999999997</v>
      </c>
    </row>
    <row r="346" spans="1:15" ht="17.25" customHeight="1" thickTop="1" thickBot="1">
      <c r="A346" s="286" t="s">
        <v>36</v>
      </c>
      <c r="B346" s="287"/>
      <c r="C346" s="86"/>
      <c r="D346" s="89">
        <f t="shared" ref="D346:O346" si="78">D325+D334+D339+D343</f>
        <v>79.900999999999996</v>
      </c>
      <c r="E346" s="89">
        <f t="shared" si="78"/>
        <v>81.22</v>
      </c>
      <c r="F346" s="89">
        <f t="shared" si="78"/>
        <v>358.29333333333335</v>
      </c>
      <c r="G346" s="89">
        <f t="shared" si="78"/>
        <v>2482.4699999999998</v>
      </c>
      <c r="H346" s="89">
        <f t="shared" si="78"/>
        <v>0.8780470588235294</v>
      </c>
      <c r="I346" s="89">
        <f t="shared" si="78"/>
        <v>168.541</v>
      </c>
      <c r="J346" s="89">
        <f t="shared" si="78"/>
        <v>923.7501666666667</v>
      </c>
      <c r="K346" s="89">
        <f t="shared" si="78"/>
        <v>10.515333333333333</v>
      </c>
      <c r="L346" s="89">
        <f t="shared" si="78"/>
        <v>1005.4200000000001</v>
      </c>
      <c r="M346" s="89">
        <f t="shared" si="78"/>
        <v>1189.9433333333332</v>
      </c>
      <c r="N346" s="89">
        <f t="shared" si="78"/>
        <v>295.52999999999997</v>
      </c>
      <c r="O346" s="89">
        <f t="shared" si="78"/>
        <v>24.594999999999995</v>
      </c>
    </row>
    <row r="347" spans="1:15" ht="13.5" customHeight="1" thickTop="1">
      <c r="A347" s="68"/>
      <c r="B347" s="68"/>
      <c r="C347" s="68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70" t="s">
        <v>41</v>
      </c>
    </row>
    <row r="348" spans="1:15" ht="15.75" customHeight="1">
      <c r="A348" s="71" t="s">
        <v>37</v>
      </c>
      <c r="B348" s="68"/>
      <c r="C348" s="68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</row>
    <row r="349" spans="1:15" ht="13.5" customHeight="1" thickBot="1">
      <c r="A349" s="67"/>
      <c r="B349" s="68"/>
      <c r="C349" s="68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</row>
    <row r="350" spans="1:15" ht="16.5" customHeight="1" thickTop="1">
      <c r="A350" s="295" t="s">
        <v>2</v>
      </c>
      <c r="B350" s="293" t="s">
        <v>38</v>
      </c>
      <c r="C350" s="293" t="s">
        <v>3</v>
      </c>
      <c r="D350" s="282" t="s">
        <v>4</v>
      </c>
      <c r="E350" s="282"/>
      <c r="F350" s="282"/>
      <c r="G350" s="282" t="s">
        <v>5</v>
      </c>
      <c r="H350" s="282" t="s">
        <v>6</v>
      </c>
      <c r="I350" s="282"/>
      <c r="J350" s="282"/>
      <c r="K350" s="282"/>
      <c r="L350" s="282" t="s">
        <v>7</v>
      </c>
      <c r="M350" s="282"/>
      <c r="N350" s="282"/>
      <c r="O350" s="290"/>
    </row>
    <row r="351" spans="1:15" s="68" customFormat="1" ht="16.5" customHeight="1" thickBot="1">
      <c r="A351" s="296"/>
      <c r="B351" s="294"/>
      <c r="C351" s="294"/>
      <c r="D351" s="249" t="s">
        <v>8</v>
      </c>
      <c r="E351" s="249" t="s">
        <v>9</v>
      </c>
      <c r="F351" s="249" t="s">
        <v>10</v>
      </c>
      <c r="G351" s="285"/>
      <c r="H351" s="249" t="s">
        <v>11</v>
      </c>
      <c r="I351" s="249" t="s">
        <v>12</v>
      </c>
      <c r="J351" s="249" t="s">
        <v>13</v>
      </c>
      <c r="K351" s="249" t="s">
        <v>14</v>
      </c>
      <c r="L351" s="249" t="s">
        <v>15</v>
      </c>
      <c r="M351" s="249" t="s">
        <v>16</v>
      </c>
      <c r="N351" s="249" t="s">
        <v>40</v>
      </c>
      <c r="O351" s="23" t="s">
        <v>17</v>
      </c>
    </row>
    <row r="352" spans="1:15" ht="16.5" customHeight="1" thickTop="1">
      <c r="A352" s="291" t="s">
        <v>18</v>
      </c>
      <c r="B352" s="292"/>
      <c r="C352" s="24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6"/>
    </row>
    <row r="353" spans="1:15" s="206" customFormat="1" ht="15.75" customHeight="1">
      <c r="A353" s="135" t="s">
        <v>310</v>
      </c>
      <c r="B353" s="167" t="s">
        <v>110</v>
      </c>
      <c r="C353" s="168" t="s">
        <v>157</v>
      </c>
      <c r="D353" s="169">
        <v>16</v>
      </c>
      <c r="E353" s="169">
        <v>18</v>
      </c>
      <c r="F353" s="169">
        <v>59</v>
      </c>
      <c r="G353" s="169">
        <v>464</v>
      </c>
      <c r="H353" s="169">
        <v>0.22</v>
      </c>
      <c r="I353" s="169">
        <v>3.8</v>
      </c>
      <c r="J353" s="169">
        <v>64.41</v>
      </c>
      <c r="K353" s="169">
        <v>4.8</v>
      </c>
      <c r="L353" s="169">
        <v>136.74</v>
      </c>
      <c r="M353" s="169">
        <v>106.3</v>
      </c>
      <c r="N353" s="169">
        <v>6.01</v>
      </c>
      <c r="O353" s="169">
        <v>1.02</v>
      </c>
    </row>
    <row r="354" spans="1:15" s="152" customFormat="1" ht="15.75" customHeight="1">
      <c r="A354" s="131" t="s">
        <v>269</v>
      </c>
      <c r="B354" s="27" t="s">
        <v>142</v>
      </c>
      <c r="C354" s="28">
        <v>200</v>
      </c>
      <c r="D354" s="29">
        <v>3.6</v>
      </c>
      <c r="E354" s="29">
        <v>3.3</v>
      </c>
      <c r="F354" s="29">
        <v>25</v>
      </c>
      <c r="G354" s="29">
        <v>144</v>
      </c>
      <c r="H354" s="29">
        <v>0.04</v>
      </c>
      <c r="I354" s="29">
        <v>1.3</v>
      </c>
      <c r="J354" s="29">
        <v>0.02</v>
      </c>
      <c r="K354" s="29">
        <v>0</v>
      </c>
      <c r="L354" s="29">
        <v>124</v>
      </c>
      <c r="M354" s="29">
        <v>110</v>
      </c>
      <c r="N354" s="29">
        <v>27</v>
      </c>
      <c r="O354" s="41">
        <v>0.8</v>
      </c>
    </row>
    <row r="355" spans="1:15" s="152" customFormat="1" ht="15.75" customHeight="1">
      <c r="A355" s="131" t="s">
        <v>250</v>
      </c>
      <c r="B355" s="27" t="s">
        <v>111</v>
      </c>
      <c r="C355" s="28">
        <v>100</v>
      </c>
      <c r="D355" s="29">
        <v>0.4</v>
      </c>
      <c r="E355" s="29">
        <v>0.4</v>
      </c>
      <c r="F355" s="29">
        <v>9.8000000000000007</v>
      </c>
      <c r="G355" s="29">
        <v>47</v>
      </c>
      <c r="H355" s="29">
        <v>0.03</v>
      </c>
      <c r="I355" s="29">
        <v>10</v>
      </c>
      <c r="J355" s="29">
        <v>0</v>
      </c>
      <c r="K355" s="29">
        <v>0.2</v>
      </c>
      <c r="L355" s="29">
        <v>16</v>
      </c>
      <c r="M355" s="29">
        <v>11</v>
      </c>
      <c r="N355" s="29">
        <v>9</v>
      </c>
      <c r="O355" s="41">
        <v>2.2000000000000002</v>
      </c>
    </row>
    <row r="356" spans="1:15" s="152" customFormat="1" ht="16.5" customHeight="1" thickBot="1">
      <c r="A356" s="297" t="s">
        <v>19</v>
      </c>
      <c r="B356" s="298"/>
      <c r="C356" s="263">
        <v>490</v>
      </c>
      <c r="D356" s="124">
        <f t="shared" ref="D356:O356" si="79">SUM(D353:D355)</f>
        <v>20</v>
      </c>
      <c r="E356" s="124">
        <f t="shared" si="79"/>
        <v>21.7</v>
      </c>
      <c r="F356" s="124">
        <f t="shared" si="79"/>
        <v>93.8</v>
      </c>
      <c r="G356" s="124">
        <f t="shared" si="79"/>
        <v>655</v>
      </c>
      <c r="H356" s="124">
        <f>SUM(H353:H355)</f>
        <v>0.29000000000000004</v>
      </c>
      <c r="I356" s="124">
        <f t="shared" si="79"/>
        <v>15.1</v>
      </c>
      <c r="J356" s="124">
        <f t="shared" si="79"/>
        <v>64.429999999999993</v>
      </c>
      <c r="K356" s="124">
        <f t="shared" si="79"/>
        <v>5</v>
      </c>
      <c r="L356" s="124">
        <f t="shared" si="79"/>
        <v>276.74</v>
      </c>
      <c r="M356" s="124">
        <f t="shared" si="79"/>
        <v>227.3</v>
      </c>
      <c r="N356" s="124">
        <f t="shared" si="79"/>
        <v>42.01</v>
      </c>
      <c r="O356" s="124">
        <f t="shared" si="79"/>
        <v>4.0200000000000005</v>
      </c>
    </row>
    <row r="357" spans="1:15" s="152" customFormat="1" ht="16.5" customHeight="1" thickTop="1">
      <c r="A357" s="291" t="s">
        <v>20</v>
      </c>
      <c r="B357" s="292"/>
      <c r="C357" s="250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5"/>
    </row>
    <row r="358" spans="1:15" ht="15.75" customHeight="1">
      <c r="A358" s="135" t="s">
        <v>254</v>
      </c>
      <c r="B358" s="47" t="s">
        <v>82</v>
      </c>
      <c r="C358" s="255">
        <v>60</v>
      </c>
      <c r="D358" s="48">
        <v>1.44</v>
      </c>
      <c r="E358" s="48">
        <v>4.26</v>
      </c>
      <c r="F358" s="48">
        <v>6.24</v>
      </c>
      <c r="G358" s="48">
        <v>69</v>
      </c>
      <c r="H358" s="48">
        <v>0.02</v>
      </c>
      <c r="I358" s="48">
        <v>4.74</v>
      </c>
      <c r="J358" s="48">
        <v>0</v>
      </c>
      <c r="K358" s="48">
        <v>2.2799999999999998</v>
      </c>
      <c r="L358" s="48">
        <v>26.4</v>
      </c>
      <c r="M358" s="48">
        <v>34.799999999999997</v>
      </c>
      <c r="N358" s="48">
        <v>18</v>
      </c>
      <c r="O358" s="48">
        <v>1.02</v>
      </c>
    </row>
    <row r="359" spans="1:15" ht="15.75" customHeight="1">
      <c r="A359" s="131" t="s">
        <v>303</v>
      </c>
      <c r="B359" s="27" t="s">
        <v>108</v>
      </c>
      <c r="C359" s="28">
        <v>250</v>
      </c>
      <c r="D359" s="29">
        <v>1.6</v>
      </c>
      <c r="E359" s="29">
        <v>4.8</v>
      </c>
      <c r="F359" s="29">
        <v>6.2249999999999996</v>
      </c>
      <c r="G359" s="29">
        <v>77</v>
      </c>
      <c r="H359" s="29">
        <v>3.5000000000000003E-2</v>
      </c>
      <c r="I359" s="29">
        <v>18.375</v>
      </c>
      <c r="J359" s="29">
        <v>115</v>
      </c>
      <c r="K359" s="29">
        <v>2.1850000000000001</v>
      </c>
      <c r="L359" s="29">
        <v>40.25</v>
      </c>
      <c r="M359" s="29">
        <v>58.07</v>
      </c>
      <c r="N359" s="29">
        <v>17.5</v>
      </c>
      <c r="O359" s="41">
        <v>0.09</v>
      </c>
    </row>
    <row r="360" spans="1:15" ht="15.75" customHeight="1">
      <c r="A360" s="136" t="s">
        <v>224</v>
      </c>
      <c r="B360" s="49" t="s">
        <v>167</v>
      </c>
      <c r="C360" s="50">
        <v>120</v>
      </c>
      <c r="D360" s="51">
        <v>12.32</v>
      </c>
      <c r="E360" s="51">
        <v>10.5</v>
      </c>
      <c r="F360" s="51">
        <v>10.94</v>
      </c>
      <c r="G360" s="51">
        <v>187.62</v>
      </c>
      <c r="H360" s="51">
        <v>4.3499999999999997E-2</v>
      </c>
      <c r="I360" s="51">
        <v>2.177</v>
      </c>
      <c r="J360" s="51">
        <v>115</v>
      </c>
      <c r="K360" s="51">
        <v>1.248</v>
      </c>
      <c r="L360" s="51">
        <v>184.38</v>
      </c>
      <c r="M360" s="51">
        <v>123</v>
      </c>
      <c r="N360" s="51">
        <v>18.608000000000001</v>
      </c>
      <c r="O360" s="52">
        <v>12</v>
      </c>
    </row>
    <row r="361" spans="1:15" s="152" customFormat="1" ht="15.75" customHeight="1">
      <c r="A361" s="131" t="s">
        <v>298</v>
      </c>
      <c r="B361" s="37" t="s">
        <v>93</v>
      </c>
      <c r="C361" s="28">
        <v>150</v>
      </c>
      <c r="D361" s="29">
        <v>6.68</v>
      </c>
      <c r="E361" s="29">
        <v>3.68</v>
      </c>
      <c r="F361" s="29">
        <v>39.450000000000003</v>
      </c>
      <c r="G361" s="29">
        <v>217.64</v>
      </c>
      <c r="H361" s="29">
        <v>5.7000000000000002E-2</v>
      </c>
      <c r="I361" s="29">
        <v>0</v>
      </c>
      <c r="J361" s="29">
        <v>175</v>
      </c>
      <c r="K361" s="29">
        <v>0.79500000000000004</v>
      </c>
      <c r="L361" s="29">
        <v>70.28</v>
      </c>
      <c r="M361" s="29">
        <v>177.95</v>
      </c>
      <c r="N361" s="29">
        <v>8.1</v>
      </c>
      <c r="O361" s="29">
        <v>0.08</v>
      </c>
    </row>
    <row r="362" spans="1:15" s="152" customFormat="1" ht="15.75" customHeight="1">
      <c r="A362" s="131" t="s">
        <v>246</v>
      </c>
      <c r="B362" s="271" t="s">
        <v>97</v>
      </c>
      <c r="C362" s="272">
        <v>80</v>
      </c>
      <c r="D362" s="273">
        <v>6.08</v>
      </c>
      <c r="E362" s="273">
        <v>0.64</v>
      </c>
      <c r="F362" s="273">
        <v>39.36</v>
      </c>
      <c r="G362" s="273">
        <v>188</v>
      </c>
      <c r="H362" s="273">
        <v>8.8000000000000009E-2</v>
      </c>
      <c r="I362" s="273">
        <v>0</v>
      </c>
      <c r="J362" s="273">
        <v>0</v>
      </c>
      <c r="K362" s="273">
        <v>0.88</v>
      </c>
      <c r="L362" s="273">
        <v>16</v>
      </c>
      <c r="M362" s="273">
        <v>52</v>
      </c>
      <c r="N362" s="273">
        <v>11.2</v>
      </c>
      <c r="O362" s="273">
        <v>0.88</v>
      </c>
    </row>
    <row r="363" spans="1:15" s="152" customFormat="1" ht="15.75" customHeight="1">
      <c r="A363" s="132" t="s">
        <v>263</v>
      </c>
      <c r="B363" s="57" t="s">
        <v>146</v>
      </c>
      <c r="C363" s="28">
        <v>200</v>
      </c>
      <c r="D363" s="29">
        <v>0.3</v>
      </c>
      <c r="E363" s="29">
        <v>0</v>
      </c>
      <c r="F363" s="29">
        <v>31.1</v>
      </c>
      <c r="G363" s="29">
        <v>126</v>
      </c>
      <c r="H363" s="29">
        <v>0</v>
      </c>
      <c r="I363" s="29">
        <v>0.1</v>
      </c>
      <c r="J363" s="29">
        <v>0</v>
      </c>
      <c r="K363" s="29">
        <v>0</v>
      </c>
      <c r="L363" s="29">
        <v>14</v>
      </c>
      <c r="M363" s="29">
        <v>12</v>
      </c>
      <c r="N363" s="29">
        <v>3</v>
      </c>
      <c r="O363" s="29">
        <v>0.7</v>
      </c>
    </row>
    <row r="364" spans="1:15" s="68" customFormat="1" ht="16.5" customHeight="1" thickBot="1">
      <c r="A364" s="297" t="s">
        <v>21</v>
      </c>
      <c r="B364" s="298"/>
      <c r="C364" s="251">
        <f>SUM(C358:C363)</f>
        <v>860</v>
      </c>
      <c r="D364" s="33">
        <f>SUM(D358:D363)</f>
        <v>28.419999999999998</v>
      </c>
      <c r="E364" s="33">
        <f t="shared" ref="E364:O364" si="80">SUM(E358:E363)</f>
        <v>23.88</v>
      </c>
      <c r="F364" s="33">
        <f t="shared" si="80"/>
        <v>133.315</v>
      </c>
      <c r="G364" s="33">
        <f t="shared" si="80"/>
        <v>865.26</v>
      </c>
      <c r="H364" s="33">
        <f t="shared" si="80"/>
        <v>0.24349999999999999</v>
      </c>
      <c r="I364" s="33">
        <f t="shared" si="80"/>
        <v>25.392000000000003</v>
      </c>
      <c r="J364" s="33">
        <f>SUM(J358:J363)</f>
        <v>405</v>
      </c>
      <c r="K364" s="33">
        <f t="shared" si="80"/>
        <v>7.3879999999999999</v>
      </c>
      <c r="L364" s="33">
        <f t="shared" si="80"/>
        <v>351.31</v>
      </c>
      <c r="M364" s="33">
        <f t="shared" si="80"/>
        <v>457.82</v>
      </c>
      <c r="N364" s="33">
        <f t="shared" si="80"/>
        <v>76.408000000000001</v>
      </c>
      <c r="O364" s="151">
        <f t="shared" si="80"/>
        <v>14.77</v>
      </c>
    </row>
    <row r="365" spans="1:15" s="209" customFormat="1" ht="16.5" customHeight="1" thickTop="1">
      <c r="A365" s="288" t="s">
        <v>47</v>
      </c>
      <c r="B365" s="289"/>
      <c r="C365" s="44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151"/>
    </row>
    <row r="366" spans="1:15" s="152" customFormat="1" ht="15.75" customHeight="1">
      <c r="A366" s="131" t="s">
        <v>311</v>
      </c>
      <c r="B366" s="78" t="s">
        <v>190</v>
      </c>
      <c r="C366" s="28">
        <v>150</v>
      </c>
      <c r="D366" s="29">
        <v>17.8</v>
      </c>
      <c r="E366" s="29">
        <v>19.2</v>
      </c>
      <c r="F366" s="29">
        <v>40</v>
      </c>
      <c r="G366" s="29">
        <v>395</v>
      </c>
      <c r="H366" s="29">
        <v>0.08</v>
      </c>
      <c r="I366" s="29">
        <v>0.4</v>
      </c>
      <c r="J366" s="29">
        <v>0.08</v>
      </c>
      <c r="K366" s="29">
        <v>0.8</v>
      </c>
      <c r="L366" s="29">
        <v>273.33</v>
      </c>
      <c r="M366" s="29">
        <v>410.7</v>
      </c>
      <c r="N366" s="29">
        <v>42.7</v>
      </c>
      <c r="O366" s="29">
        <v>1</v>
      </c>
    </row>
    <row r="367" spans="1:15" s="152" customFormat="1" ht="15.75" customHeight="1">
      <c r="A367" s="143" t="s">
        <v>162</v>
      </c>
      <c r="B367" s="27" t="s">
        <v>163</v>
      </c>
      <c r="C367" s="28">
        <v>30</v>
      </c>
      <c r="D367" s="29">
        <v>0.15</v>
      </c>
      <c r="E367" s="29">
        <v>0</v>
      </c>
      <c r="F367" s="29">
        <v>20.64</v>
      </c>
      <c r="G367" s="29">
        <v>79.5</v>
      </c>
      <c r="H367" s="29">
        <v>3.0000000000000001E-3</v>
      </c>
      <c r="I367" s="29">
        <v>0.72</v>
      </c>
      <c r="J367" s="29">
        <v>0.09</v>
      </c>
      <c r="K367" s="29">
        <v>0</v>
      </c>
      <c r="L367" s="29">
        <v>3.6</v>
      </c>
      <c r="M367" s="29">
        <v>5.4</v>
      </c>
      <c r="N367" s="29">
        <v>2.7</v>
      </c>
      <c r="O367" s="29">
        <v>0.3</v>
      </c>
    </row>
    <row r="368" spans="1:15" s="152" customFormat="1" ht="15.75" customHeight="1">
      <c r="A368" s="131" t="s">
        <v>255</v>
      </c>
      <c r="B368" s="78" t="s">
        <v>149</v>
      </c>
      <c r="C368" s="28">
        <v>200</v>
      </c>
      <c r="D368" s="29">
        <v>0.3</v>
      </c>
      <c r="E368" s="29">
        <v>0</v>
      </c>
      <c r="F368" s="29">
        <v>20.100000000000001</v>
      </c>
      <c r="G368" s="29">
        <v>81</v>
      </c>
      <c r="H368" s="29">
        <v>0</v>
      </c>
      <c r="I368" s="29">
        <v>0.8</v>
      </c>
      <c r="J368" s="29">
        <v>0</v>
      </c>
      <c r="K368" s="29">
        <v>0</v>
      </c>
      <c r="L368" s="29">
        <v>10</v>
      </c>
      <c r="M368" s="29">
        <v>6</v>
      </c>
      <c r="N368" s="29">
        <v>3</v>
      </c>
      <c r="O368" s="29">
        <v>0.6</v>
      </c>
    </row>
    <row r="369" spans="1:15" ht="16.5" customHeight="1" thickBot="1">
      <c r="A369" s="283" t="s">
        <v>48</v>
      </c>
      <c r="B369" s="284"/>
      <c r="C369" s="251">
        <f t="shared" ref="C369:O369" si="81">SUM(C366:C368)</f>
        <v>380</v>
      </c>
      <c r="D369" s="33">
        <f t="shared" si="81"/>
        <v>18.25</v>
      </c>
      <c r="E369" s="33">
        <f t="shared" si="81"/>
        <v>19.2</v>
      </c>
      <c r="F369" s="33">
        <f t="shared" si="81"/>
        <v>80.740000000000009</v>
      </c>
      <c r="G369" s="33">
        <f t="shared" si="81"/>
        <v>555.5</v>
      </c>
      <c r="H369" s="33">
        <f t="shared" si="81"/>
        <v>8.3000000000000004E-2</v>
      </c>
      <c r="I369" s="33">
        <f t="shared" si="81"/>
        <v>1.9200000000000002</v>
      </c>
      <c r="J369" s="33">
        <f t="shared" si="81"/>
        <v>0.16999999999999998</v>
      </c>
      <c r="K369" s="33">
        <f t="shared" si="81"/>
        <v>0.8</v>
      </c>
      <c r="L369" s="33">
        <f t="shared" si="81"/>
        <v>286.93</v>
      </c>
      <c r="M369" s="33">
        <f t="shared" si="81"/>
        <v>422.09999999999997</v>
      </c>
      <c r="N369" s="33">
        <f t="shared" si="81"/>
        <v>48.400000000000006</v>
      </c>
      <c r="O369" s="151">
        <f t="shared" si="81"/>
        <v>1.9</v>
      </c>
    </row>
    <row r="370" spans="1:15" s="208" customFormat="1" ht="16.5" customHeight="1" thickTop="1">
      <c r="A370" s="291" t="s">
        <v>51</v>
      </c>
      <c r="B370" s="292"/>
      <c r="C370" s="250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48"/>
    </row>
    <row r="371" spans="1:15" s="152" customFormat="1" ht="15.75" customHeight="1">
      <c r="A371" s="132" t="s">
        <v>266</v>
      </c>
      <c r="B371" s="57" t="s">
        <v>173</v>
      </c>
      <c r="C371" s="28">
        <v>200</v>
      </c>
      <c r="D371" s="29">
        <v>5.8</v>
      </c>
      <c r="E371" s="29">
        <v>5</v>
      </c>
      <c r="F371" s="29">
        <v>8</v>
      </c>
      <c r="G371" s="29">
        <v>100</v>
      </c>
      <c r="H371" s="29">
        <v>0.08</v>
      </c>
      <c r="I371" s="29">
        <v>11.4</v>
      </c>
      <c r="J371" s="29">
        <v>0.04</v>
      </c>
      <c r="K371" s="29">
        <v>0</v>
      </c>
      <c r="L371" s="29">
        <v>240</v>
      </c>
      <c r="M371" s="29">
        <v>180</v>
      </c>
      <c r="N371" s="29">
        <v>28</v>
      </c>
      <c r="O371" s="29">
        <v>0.2</v>
      </c>
    </row>
    <row r="372" spans="1:15" ht="15.75" customHeight="1">
      <c r="A372" s="137" t="s">
        <v>276</v>
      </c>
      <c r="B372" s="125" t="s">
        <v>183</v>
      </c>
      <c r="C372" s="255">
        <v>60</v>
      </c>
      <c r="D372" s="48">
        <v>4.2</v>
      </c>
      <c r="E372" s="48">
        <v>4.0999999999999996</v>
      </c>
      <c r="F372" s="48">
        <v>33.799999999999997</v>
      </c>
      <c r="G372" s="48">
        <v>188.9</v>
      </c>
      <c r="H372" s="48">
        <v>1.7999999999999999E-2</v>
      </c>
      <c r="I372" s="48">
        <v>5.16</v>
      </c>
      <c r="J372" s="48">
        <v>0</v>
      </c>
      <c r="K372" s="48">
        <v>0.12</v>
      </c>
      <c r="L372" s="48">
        <v>10.26</v>
      </c>
      <c r="M372" s="48">
        <v>6.66</v>
      </c>
      <c r="N372" s="48">
        <v>5.46</v>
      </c>
      <c r="O372" s="48">
        <v>1.39</v>
      </c>
    </row>
    <row r="373" spans="1:15" ht="16.5" customHeight="1" thickBot="1">
      <c r="A373" s="283" t="s">
        <v>52</v>
      </c>
      <c r="B373" s="284"/>
      <c r="C373" s="251"/>
      <c r="D373" s="33">
        <f>SUM(D371:D372)</f>
        <v>10</v>
      </c>
      <c r="E373" s="33">
        <f t="shared" ref="E373:O373" si="82">SUM(E371:E372)</f>
        <v>9.1</v>
      </c>
      <c r="F373" s="33">
        <f t="shared" si="82"/>
        <v>41.8</v>
      </c>
      <c r="G373" s="33">
        <f t="shared" si="82"/>
        <v>288.89999999999998</v>
      </c>
      <c r="H373" s="33">
        <f t="shared" si="82"/>
        <v>9.8000000000000004E-2</v>
      </c>
      <c r="I373" s="33">
        <f t="shared" si="82"/>
        <v>16.560000000000002</v>
      </c>
      <c r="J373" s="33">
        <f t="shared" si="82"/>
        <v>0.04</v>
      </c>
      <c r="K373" s="33">
        <f t="shared" si="82"/>
        <v>0.12</v>
      </c>
      <c r="L373" s="33">
        <f t="shared" si="82"/>
        <v>250.26</v>
      </c>
      <c r="M373" s="33">
        <f t="shared" si="82"/>
        <v>186.66</v>
      </c>
      <c r="N373" s="33">
        <f t="shared" si="82"/>
        <v>33.46</v>
      </c>
      <c r="O373" s="151">
        <f t="shared" si="82"/>
        <v>1.5899999999999999</v>
      </c>
    </row>
    <row r="374" spans="1:15" ht="17.25" customHeight="1" thickTop="1" thickBot="1">
      <c r="A374" s="319" t="s">
        <v>75</v>
      </c>
      <c r="B374" s="320"/>
      <c r="C374" s="321"/>
      <c r="D374" s="89">
        <f t="shared" ref="D374:O374" si="83">D355+D364+D369</f>
        <v>47.069999999999993</v>
      </c>
      <c r="E374" s="89">
        <f t="shared" si="83"/>
        <v>43.48</v>
      </c>
      <c r="F374" s="89">
        <f t="shared" si="83"/>
        <v>223.85500000000002</v>
      </c>
      <c r="G374" s="89">
        <f t="shared" si="83"/>
        <v>1467.76</v>
      </c>
      <c r="H374" s="89">
        <f t="shared" si="83"/>
        <v>0.35649999999999998</v>
      </c>
      <c r="I374" s="89">
        <f t="shared" si="83"/>
        <v>37.312000000000005</v>
      </c>
      <c r="J374" s="89">
        <f t="shared" si="83"/>
        <v>405.17</v>
      </c>
      <c r="K374" s="89">
        <f t="shared" si="83"/>
        <v>8.3879999999999999</v>
      </c>
      <c r="L374" s="89">
        <f t="shared" si="83"/>
        <v>654.24</v>
      </c>
      <c r="M374" s="89">
        <f t="shared" si="83"/>
        <v>890.92</v>
      </c>
      <c r="N374" s="89">
        <f t="shared" si="83"/>
        <v>133.80799999999999</v>
      </c>
      <c r="O374" s="151">
        <f t="shared" si="83"/>
        <v>18.869999999999997</v>
      </c>
    </row>
    <row r="375" spans="1:15" ht="17.25" customHeight="1" thickTop="1" thickBot="1">
      <c r="A375" s="319" t="s">
        <v>76</v>
      </c>
      <c r="B375" s="320"/>
      <c r="C375" s="321"/>
      <c r="D375" s="89">
        <f t="shared" ref="D375:O375" si="84">D355+D364+D373</f>
        <v>38.819999999999993</v>
      </c>
      <c r="E375" s="89">
        <f t="shared" si="84"/>
        <v>33.379999999999995</v>
      </c>
      <c r="F375" s="89">
        <f t="shared" si="84"/>
        <v>184.91500000000002</v>
      </c>
      <c r="G375" s="89">
        <f t="shared" si="84"/>
        <v>1201.1599999999999</v>
      </c>
      <c r="H375" s="89">
        <f t="shared" si="84"/>
        <v>0.37149999999999994</v>
      </c>
      <c r="I375" s="89">
        <f t="shared" si="84"/>
        <v>51.952000000000005</v>
      </c>
      <c r="J375" s="89">
        <f t="shared" si="84"/>
        <v>405.04</v>
      </c>
      <c r="K375" s="89">
        <f t="shared" si="84"/>
        <v>7.7080000000000002</v>
      </c>
      <c r="L375" s="89">
        <f t="shared" si="84"/>
        <v>617.56999999999994</v>
      </c>
      <c r="M375" s="89">
        <f t="shared" si="84"/>
        <v>655.48</v>
      </c>
      <c r="N375" s="89">
        <f t="shared" si="84"/>
        <v>118.86799999999999</v>
      </c>
      <c r="O375" s="151">
        <f t="shared" si="84"/>
        <v>18.559999999999999</v>
      </c>
    </row>
    <row r="376" spans="1:15" ht="17.25" customHeight="1" thickTop="1">
      <c r="A376" s="339" t="s">
        <v>46</v>
      </c>
      <c r="B376" s="340"/>
      <c r="C376" s="250"/>
      <c r="D376" s="111">
        <f t="shared" ref="D376:O376" si="85">D356+D364+D369+D373</f>
        <v>76.67</v>
      </c>
      <c r="E376" s="111">
        <f t="shared" si="85"/>
        <v>73.88</v>
      </c>
      <c r="F376" s="111">
        <f t="shared" si="85"/>
        <v>349.65500000000003</v>
      </c>
      <c r="G376" s="111">
        <f t="shared" si="85"/>
        <v>2364.6600000000003</v>
      </c>
      <c r="H376" s="111">
        <f t="shared" si="85"/>
        <v>0.71450000000000002</v>
      </c>
      <c r="I376" s="111">
        <f t="shared" si="85"/>
        <v>58.972000000000008</v>
      </c>
      <c r="J376" s="111">
        <f t="shared" si="85"/>
        <v>469.64000000000004</v>
      </c>
      <c r="K376" s="111">
        <f t="shared" si="85"/>
        <v>13.308</v>
      </c>
      <c r="L376" s="111">
        <f t="shared" si="85"/>
        <v>1165.24</v>
      </c>
      <c r="M376" s="111">
        <f t="shared" si="85"/>
        <v>1293.8800000000001</v>
      </c>
      <c r="N376" s="111">
        <f t="shared" si="85"/>
        <v>200.27800000000002</v>
      </c>
      <c r="O376" s="151">
        <f t="shared" si="85"/>
        <v>22.279999999999998</v>
      </c>
    </row>
  </sheetData>
  <autoFilter ref="A1:B382">
    <filterColumn colId="0"/>
    <filterColumn colId="1"/>
  </autoFilter>
  <mergeCells count="214">
    <mergeCell ref="A376:B376"/>
    <mergeCell ref="A94:C94"/>
    <mergeCell ref="C100:C101"/>
    <mergeCell ref="A374:C374"/>
    <mergeCell ref="A375:C375"/>
    <mergeCell ref="A102:B102"/>
    <mergeCell ref="A189:C189"/>
    <mergeCell ref="A190:C190"/>
    <mergeCell ref="A220:C220"/>
    <mergeCell ref="A221:C221"/>
    <mergeCell ref="A373:B373"/>
    <mergeCell ref="A346:B346"/>
    <mergeCell ref="A325:B325"/>
    <mergeCell ref="A326:B326"/>
    <mergeCell ref="A356:B356"/>
    <mergeCell ref="A293:B293"/>
    <mergeCell ref="A195:A196"/>
    <mergeCell ref="B195:B196"/>
    <mergeCell ref="B100:B101"/>
    <mergeCell ref="C195:C196"/>
    <mergeCell ref="A215:B215"/>
    <mergeCell ref="A263:B263"/>
    <mergeCell ref="A232:B232"/>
    <mergeCell ref="A240:B240"/>
    <mergeCell ref="A259:B259"/>
    <mergeCell ref="A222:B222"/>
    <mergeCell ref="A226:A227"/>
    <mergeCell ref="B226:B227"/>
    <mergeCell ref="A335:B335"/>
    <mergeCell ref="A339:B339"/>
    <mergeCell ref="A185:B185"/>
    <mergeCell ref="A369:B369"/>
    <mergeCell ref="A357:B357"/>
    <mergeCell ref="A364:B364"/>
    <mergeCell ref="A365:B365"/>
    <mergeCell ref="A210:B210"/>
    <mergeCell ref="A246:B246"/>
    <mergeCell ref="A253:B253"/>
    <mergeCell ref="A36:A37"/>
    <mergeCell ref="B36:B37"/>
    <mergeCell ref="A152:B152"/>
    <mergeCell ref="A156:B156"/>
    <mergeCell ref="A153:B153"/>
    <mergeCell ref="A159:B159"/>
    <mergeCell ref="A139:B139"/>
    <mergeCell ref="A122:B122"/>
    <mergeCell ref="A70:B70"/>
    <mergeCell ref="A74:B74"/>
    <mergeCell ref="A82:B82"/>
    <mergeCell ref="A89:B89"/>
    <mergeCell ref="A93:B93"/>
    <mergeCell ref="A62:B62"/>
    <mergeCell ref="A65:B65"/>
    <mergeCell ref="A64:C64"/>
    <mergeCell ref="A95:C95"/>
    <mergeCell ref="A370:B370"/>
    <mergeCell ref="A294:B294"/>
    <mergeCell ref="A289:B289"/>
    <mergeCell ref="A271:B271"/>
    <mergeCell ref="A264:B264"/>
    <mergeCell ref="A344:C344"/>
    <mergeCell ref="A345:C345"/>
    <mergeCell ref="A107:B107"/>
    <mergeCell ref="L68:O68"/>
    <mergeCell ref="D68:F68"/>
    <mergeCell ref="G68:G69"/>
    <mergeCell ref="C68:C69"/>
    <mergeCell ref="H68:K68"/>
    <mergeCell ref="A68:A69"/>
    <mergeCell ref="B68:B69"/>
    <mergeCell ref="L195:O195"/>
    <mergeCell ref="A197:B197"/>
    <mergeCell ref="D100:F100"/>
    <mergeCell ref="A100:A101"/>
    <mergeCell ref="A83:B83"/>
    <mergeCell ref="A90:B90"/>
    <mergeCell ref="A96:B96"/>
    <mergeCell ref="A125:B125"/>
    <mergeCell ref="A108:B108"/>
    <mergeCell ref="G100:G101"/>
    <mergeCell ref="H100:K100"/>
    <mergeCell ref="A116:B116"/>
    <mergeCell ref="H163:K163"/>
    <mergeCell ref="A126:C126"/>
    <mergeCell ref="A127:C127"/>
    <mergeCell ref="A157:C157"/>
    <mergeCell ref="A158:C158"/>
    <mergeCell ref="A134:B134"/>
    <mergeCell ref="C132:C133"/>
    <mergeCell ref="D132:F132"/>
    <mergeCell ref="C163:C164"/>
    <mergeCell ref="G163:G164"/>
    <mergeCell ref="G132:G133"/>
    <mergeCell ref="H132:K132"/>
    <mergeCell ref="A138:B138"/>
    <mergeCell ref="A115:B115"/>
    <mergeCell ref="A121:B121"/>
    <mergeCell ref="A128:B128"/>
    <mergeCell ref="A132:A133"/>
    <mergeCell ref="B132:B133"/>
    <mergeCell ref="A163:A164"/>
    <mergeCell ref="B163:B164"/>
    <mergeCell ref="H195:K195"/>
    <mergeCell ref="L257:O257"/>
    <mergeCell ref="A216:B216"/>
    <mergeCell ref="A219:B219"/>
    <mergeCell ref="A247:B247"/>
    <mergeCell ref="A257:A258"/>
    <mergeCell ref="B257:B258"/>
    <mergeCell ref="C226:C227"/>
    <mergeCell ref="L100:O100"/>
    <mergeCell ref="A147:B147"/>
    <mergeCell ref="A179:B179"/>
    <mergeCell ref="A169:B169"/>
    <mergeCell ref="A178:B178"/>
    <mergeCell ref="D163:F163"/>
    <mergeCell ref="A191:B191"/>
    <mergeCell ref="A202:B202"/>
    <mergeCell ref="G195:G196"/>
    <mergeCell ref="L163:O163"/>
    <mergeCell ref="L132:O132"/>
    <mergeCell ref="A146:B146"/>
    <mergeCell ref="A188:B188"/>
    <mergeCell ref="A165:B165"/>
    <mergeCell ref="A170:B170"/>
    <mergeCell ref="A184:B184"/>
    <mergeCell ref="L287:O287"/>
    <mergeCell ref="A283:B283"/>
    <mergeCell ref="G287:G288"/>
    <mergeCell ref="H287:K287"/>
    <mergeCell ref="A287:A288"/>
    <mergeCell ref="B287:B288"/>
    <mergeCell ref="L226:O226"/>
    <mergeCell ref="C287:C288"/>
    <mergeCell ref="D287:F287"/>
    <mergeCell ref="A251:C251"/>
    <mergeCell ref="A252:C252"/>
    <mergeCell ref="A281:C281"/>
    <mergeCell ref="A282:C282"/>
    <mergeCell ref="A280:B280"/>
    <mergeCell ref="A272:B272"/>
    <mergeCell ref="D226:F226"/>
    <mergeCell ref="D257:F257"/>
    <mergeCell ref="G226:G227"/>
    <mergeCell ref="G257:G258"/>
    <mergeCell ref="A233:B233"/>
    <mergeCell ref="A228:B228"/>
    <mergeCell ref="A250:B250"/>
    <mergeCell ref="H257:K257"/>
    <mergeCell ref="A276:B276"/>
    <mergeCell ref="A19:B19"/>
    <mergeCell ref="A25:B25"/>
    <mergeCell ref="A3:A4"/>
    <mergeCell ref="B3:B4"/>
    <mergeCell ref="C3:C4"/>
    <mergeCell ref="H318:K318"/>
    <mergeCell ref="A308:B308"/>
    <mergeCell ref="A311:B311"/>
    <mergeCell ref="A318:A319"/>
    <mergeCell ref="B318:B319"/>
    <mergeCell ref="C318:C319"/>
    <mergeCell ref="D318:F318"/>
    <mergeCell ref="G318:G319"/>
    <mergeCell ref="A312:C312"/>
    <mergeCell ref="A313:C313"/>
    <mergeCell ref="A75:B75"/>
    <mergeCell ref="D195:F195"/>
    <mergeCell ref="A277:B277"/>
    <mergeCell ref="A209:B209"/>
    <mergeCell ref="A201:B201"/>
    <mergeCell ref="H226:K226"/>
    <mergeCell ref="C257:C258"/>
    <mergeCell ref="D3:F3"/>
    <mergeCell ref="A241:B241"/>
    <mergeCell ref="G3:G4"/>
    <mergeCell ref="H3:K3"/>
    <mergeCell ref="L3:O3"/>
    <mergeCell ref="A5:B5"/>
    <mergeCell ref="A10:B10"/>
    <mergeCell ref="A30:C30"/>
    <mergeCell ref="A31:C31"/>
    <mergeCell ref="A63:C63"/>
    <mergeCell ref="D36:F36"/>
    <mergeCell ref="G36:G37"/>
    <mergeCell ref="A53:B53"/>
    <mergeCell ref="A58:B58"/>
    <mergeCell ref="A59:B59"/>
    <mergeCell ref="H36:K36"/>
    <mergeCell ref="A52:B52"/>
    <mergeCell ref="A44:B44"/>
    <mergeCell ref="C36:C37"/>
    <mergeCell ref="A26:B26"/>
    <mergeCell ref="A32:B32"/>
    <mergeCell ref="L36:O36"/>
    <mergeCell ref="A38:B38"/>
    <mergeCell ref="A43:B43"/>
    <mergeCell ref="A29:B29"/>
    <mergeCell ref="A11:B11"/>
    <mergeCell ref="H350:K350"/>
    <mergeCell ref="A343:B343"/>
    <mergeCell ref="G350:G351"/>
    <mergeCell ref="A314:B314"/>
    <mergeCell ref="A303:B303"/>
    <mergeCell ref="L350:O350"/>
    <mergeCell ref="A352:B352"/>
    <mergeCell ref="C350:C351"/>
    <mergeCell ref="D350:F350"/>
    <mergeCell ref="B350:B351"/>
    <mergeCell ref="L318:O318"/>
    <mergeCell ref="A320:B320"/>
    <mergeCell ref="A350:A351"/>
    <mergeCell ref="A334:B334"/>
    <mergeCell ref="A307:B307"/>
    <mergeCell ref="A340:B340"/>
  </mergeCells>
  <phoneticPr fontId="0" type="noConversion"/>
  <printOptions horizontalCentered="1"/>
  <pageMargins left="0.31496062992125984" right="0.19685039370078741" top="0.27559055118110237" bottom="0.15748031496062992" header="0.23622047244094491" footer="0.19685039370078741"/>
  <pageSetup paperSize="9" scale="69" firstPageNumber="2" fitToHeight="6" orientation="landscape" useFirstPageNumber="1" r:id="rId1"/>
  <headerFooter>
    <oddFooter>&amp;R&amp;P</oddFooter>
  </headerFooter>
  <rowBreaks count="11" manualBreakCount="11">
    <brk id="32" max="14" man="1"/>
    <brk id="65" max="14" man="1"/>
    <brk id="96" max="14" man="1"/>
    <brk id="128" max="14" man="1"/>
    <brk id="159" max="14" man="1"/>
    <brk id="191" max="14" man="1"/>
    <brk id="222" max="14" man="1"/>
    <brk id="253" max="14" man="1"/>
    <brk id="283" max="14" man="1"/>
    <brk id="314" max="14" man="1"/>
    <brk id="346" max="14" man="1"/>
  </rowBreaks>
  <ignoredErrors>
    <ignoredError sqref="H221 E1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tabSelected="1" view="pageBreakPreview" zoomScale="71" zoomScaleNormal="80" zoomScaleSheetLayoutView="71" zoomScalePageLayoutView="80" workbookViewId="0">
      <selection activeCell="B27" sqref="B27"/>
    </sheetView>
  </sheetViews>
  <sheetFormatPr defaultColWidth="9.140625" defaultRowHeight="18" customHeight="1"/>
  <cols>
    <col min="1" max="1" width="21.42578125" style="213" customWidth="1"/>
    <col min="2" max="2" width="51.28515625" style="213" customWidth="1"/>
    <col min="3" max="3" width="12.28515625" style="213" customWidth="1"/>
    <col min="4" max="5" width="8.5703125" style="213" customWidth="1"/>
    <col min="6" max="6" width="12.5703125" style="213" customWidth="1"/>
    <col min="7" max="7" width="18.5703125" style="213" customWidth="1"/>
    <col min="8" max="8" width="7.7109375" style="213" customWidth="1"/>
    <col min="9" max="9" width="8.85546875" style="213" customWidth="1"/>
    <col min="10" max="10" width="9.28515625" style="213" bestFit="1" customWidth="1"/>
    <col min="11" max="11" width="7.140625" style="213" customWidth="1"/>
    <col min="12" max="12" width="10.140625" style="213" bestFit="1" customWidth="1"/>
    <col min="13" max="13" width="10.42578125" style="213" bestFit="1" customWidth="1"/>
    <col min="14" max="14" width="9.140625" style="213" bestFit="1" customWidth="1"/>
    <col min="15" max="15" width="7.7109375" style="213" customWidth="1"/>
    <col min="16" max="16384" width="9.140625" style="213"/>
  </cols>
  <sheetData>
    <row r="1" spans="1:15" ht="18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 t="s">
        <v>53</v>
      </c>
    </row>
    <row r="2" spans="1:15" s="178" customFormat="1" ht="18" customHeight="1" thickBot="1">
      <c r="A2" s="214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s="178" customFormat="1" ht="18" customHeight="1" thickTop="1">
      <c r="A3" s="369" t="s">
        <v>2</v>
      </c>
      <c r="B3" s="353" t="s">
        <v>38</v>
      </c>
      <c r="C3" s="353" t="s">
        <v>3</v>
      </c>
      <c r="D3" s="365" t="s">
        <v>4</v>
      </c>
      <c r="E3" s="365"/>
      <c r="F3" s="365"/>
      <c r="G3" s="365" t="s">
        <v>5</v>
      </c>
      <c r="H3" s="365" t="s">
        <v>6</v>
      </c>
      <c r="I3" s="365"/>
      <c r="J3" s="365"/>
      <c r="K3" s="365"/>
      <c r="L3" s="365" t="s">
        <v>7</v>
      </c>
      <c r="M3" s="365"/>
      <c r="N3" s="365"/>
      <c r="O3" s="366"/>
    </row>
    <row r="4" spans="1:15" s="178" customFormat="1" ht="18" customHeight="1" thickBot="1">
      <c r="A4" s="370"/>
      <c r="B4" s="354"/>
      <c r="C4" s="354"/>
      <c r="D4" s="259" t="s">
        <v>8</v>
      </c>
      <c r="E4" s="259" t="s">
        <v>9</v>
      </c>
      <c r="F4" s="259" t="s">
        <v>10</v>
      </c>
      <c r="G4" s="371"/>
      <c r="H4" s="259" t="s">
        <v>11</v>
      </c>
      <c r="I4" s="259" t="s">
        <v>12</v>
      </c>
      <c r="J4" s="259" t="s">
        <v>13</v>
      </c>
      <c r="K4" s="259" t="s">
        <v>14</v>
      </c>
      <c r="L4" s="259" t="s">
        <v>15</v>
      </c>
      <c r="M4" s="259" t="s">
        <v>16</v>
      </c>
      <c r="N4" s="259" t="s">
        <v>40</v>
      </c>
      <c r="O4" s="216" t="s">
        <v>17</v>
      </c>
    </row>
    <row r="5" spans="1:15" s="178" customFormat="1" ht="18" customHeight="1" thickTop="1">
      <c r="A5" s="351" t="s">
        <v>18</v>
      </c>
      <c r="B5" s="352"/>
      <c r="C5" s="217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</row>
    <row r="6" spans="1:15" s="152" customFormat="1" ht="18" customHeight="1">
      <c r="A6" s="131" t="s">
        <v>312</v>
      </c>
      <c r="B6" s="27" t="s">
        <v>96</v>
      </c>
      <c r="C6" s="28">
        <v>220</v>
      </c>
      <c r="D6" s="29">
        <v>17</v>
      </c>
      <c r="E6" s="29">
        <v>22</v>
      </c>
      <c r="F6" s="29">
        <v>52</v>
      </c>
      <c r="G6" s="29">
        <v>486</v>
      </c>
      <c r="H6" s="29">
        <v>0.19</v>
      </c>
      <c r="I6" s="29">
        <v>0</v>
      </c>
      <c r="J6" s="29">
        <v>118.8</v>
      </c>
      <c r="K6" s="29">
        <v>0.92</v>
      </c>
      <c r="L6" s="29">
        <v>186.23</v>
      </c>
      <c r="M6" s="29">
        <v>169.73</v>
      </c>
      <c r="N6" s="29">
        <v>14.19</v>
      </c>
      <c r="O6" s="29">
        <v>0.56000000000000005</v>
      </c>
    </row>
    <row r="7" spans="1:15" s="152" customFormat="1" ht="18" customHeight="1">
      <c r="A7" s="126" t="s">
        <v>94</v>
      </c>
      <c r="B7" s="27" t="s">
        <v>95</v>
      </c>
      <c r="C7" s="28">
        <v>100</v>
      </c>
      <c r="D7" s="29">
        <v>3.1</v>
      </c>
      <c r="E7" s="29">
        <v>0.2</v>
      </c>
      <c r="F7" s="29">
        <v>6.7</v>
      </c>
      <c r="G7" s="29">
        <v>40</v>
      </c>
      <c r="H7" s="29">
        <v>0.12</v>
      </c>
      <c r="I7" s="29">
        <v>10</v>
      </c>
      <c r="J7" s="29">
        <v>0.3</v>
      </c>
      <c r="K7" s="29">
        <v>0</v>
      </c>
      <c r="L7" s="29">
        <v>20</v>
      </c>
      <c r="M7" s="29">
        <v>62</v>
      </c>
      <c r="N7" s="29">
        <v>21</v>
      </c>
      <c r="O7" s="29">
        <v>0.7</v>
      </c>
    </row>
    <row r="8" spans="1:15" s="152" customFormat="1" ht="18" customHeight="1">
      <c r="A8" s="126" t="s">
        <v>246</v>
      </c>
      <c r="B8" s="27" t="s">
        <v>97</v>
      </c>
      <c r="C8" s="28">
        <v>60</v>
      </c>
      <c r="D8" s="29">
        <v>4.5599999999999996</v>
      </c>
      <c r="E8" s="29">
        <v>0.48</v>
      </c>
      <c r="F8" s="29">
        <v>29.52</v>
      </c>
      <c r="G8" s="29">
        <v>141</v>
      </c>
      <c r="H8" s="29">
        <v>6.6000000000000003E-2</v>
      </c>
      <c r="I8" s="29">
        <v>0</v>
      </c>
      <c r="J8" s="29">
        <v>0</v>
      </c>
      <c r="K8" s="29">
        <v>0.66</v>
      </c>
      <c r="L8" s="29">
        <v>12</v>
      </c>
      <c r="M8" s="29">
        <v>39</v>
      </c>
      <c r="N8" s="29">
        <v>8.4</v>
      </c>
      <c r="O8" s="29">
        <v>0.66</v>
      </c>
    </row>
    <row r="9" spans="1:15" s="152" customFormat="1" ht="18" customHeight="1">
      <c r="A9" s="127" t="s">
        <v>247</v>
      </c>
      <c r="B9" s="30" t="s">
        <v>91</v>
      </c>
      <c r="C9" s="28">
        <v>200</v>
      </c>
      <c r="D9" s="31">
        <v>0.1</v>
      </c>
      <c r="E9" s="31">
        <v>0</v>
      </c>
      <c r="F9" s="31">
        <v>15</v>
      </c>
      <c r="G9" s="31">
        <v>60</v>
      </c>
      <c r="H9" s="31">
        <v>0</v>
      </c>
      <c r="I9" s="31">
        <v>0</v>
      </c>
      <c r="J9" s="31">
        <v>0</v>
      </c>
      <c r="K9" s="31">
        <v>0</v>
      </c>
      <c r="L9" s="31">
        <v>11</v>
      </c>
      <c r="M9" s="31">
        <v>3</v>
      </c>
      <c r="N9" s="31">
        <v>1</v>
      </c>
      <c r="O9" s="32">
        <v>0.3</v>
      </c>
    </row>
    <row r="10" spans="1:15" s="178" customFormat="1" ht="18" customHeight="1" thickBot="1">
      <c r="A10" s="359" t="s">
        <v>19</v>
      </c>
      <c r="B10" s="360"/>
      <c r="C10" s="258">
        <f>SUM(C6:C9)</f>
        <v>580</v>
      </c>
      <c r="D10" s="220">
        <f t="shared" ref="D10:K10" si="0">SUM(D6:D9)</f>
        <v>24.76</v>
      </c>
      <c r="E10" s="220">
        <f t="shared" si="0"/>
        <v>22.68</v>
      </c>
      <c r="F10" s="220">
        <f t="shared" si="0"/>
        <v>103.22</v>
      </c>
      <c r="G10" s="220">
        <f t="shared" si="0"/>
        <v>727</v>
      </c>
      <c r="H10" s="220">
        <f t="shared" si="0"/>
        <v>0.376</v>
      </c>
      <c r="I10" s="220">
        <f t="shared" si="0"/>
        <v>10</v>
      </c>
      <c r="J10" s="220">
        <f t="shared" si="0"/>
        <v>119.1</v>
      </c>
      <c r="K10" s="220">
        <f t="shared" si="0"/>
        <v>1.58</v>
      </c>
      <c r="L10" s="220">
        <v>215.83</v>
      </c>
      <c r="M10" s="220">
        <f>SUM(M6:M9)</f>
        <v>273.73</v>
      </c>
      <c r="N10" s="220">
        <f>SUM(N6:N9)</f>
        <v>44.589999999999996</v>
      </c>
      <c r="O10" s="221">
        <f>SUM(O6:O9)</f>
        <v>2.2199999999999998</v>
      </c>
    </row>
    <row r="11" spans="1:15" s="178" customFormat="1" ht="18" customHeight="1" thickTop="1">
      <c r="A11" s="351" t="s">
        <v>20</v>
      </c>
      <c r="B11" s="352"/>
      <c r="C11" s="257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3"/>
    </row>
    <row r="12" spans="1:15" s="178" customFormat="1" ht="18" customHeight="1">
      <c r="A12" s="155" t="s">
        <v>103</v>
      </c>
      <c r="B12" s="27" t="s">
        <v>104</v>
      </c>
      <c r="C12" s="28">
        <v>100</v>
      </c>
      <c r="D12" s="29">
        <v>1.7</v>
      </c>
      <c r="E12" s="29">
        <v>13.3</v>
      </c>
      <c r="F12" s="29">
        <v>5.0999999999999996</v>
      </c>
      <c r="G12" s="29">
        <v>148</v>
      </c>
      <c r="H12" s="29">
        <v>0.04</v>
      </c>
      <c r="I12" s="29">
        <v>7</v>
      </c>
      <c r="J12" s="29">
        <v>0</v>
      </c>
      <c r="K12" s="29">
        <v>5</v>
      </c>
      <c r="L12" s="29">
        <v>43</v>
      </c>
      <c r="M12" s="29">
        <v>31</v>
      </c>
      <c r="N12" s="29">
        <v>15</v>
      </c>
      <c r="O12" s="29">
        <v>0.7</v>
      </c>
    </row>
    <row r="13" spans="1:15" s="179" customFormat="1" ht="18" customHeight="1">
      <c r="A13" s="156" t="s">
        <v>210</v>
      </c>
      <c r="B13" s="37" t="s">
        <v>85</v>
      </c>
      <c r="C13" s="38">
        <v>250</v>
      </c>
      <c r="D13" s="39">
        <v>6.71</v>
      </c>
      <c r="E13" s="39">
        <v>6.76</v>
      </c>
      <c r="F13" s="39">
        <v>23.25</v>
      </c>
      <c r="G13" s="39">
        <v>180.64</v>
      </c>
      <c r="H13" s="39">
        <v>0.18</v>
      </c>
      <c r="I13" s="39">
        <v>0.25</v>
      </c>
      <c r="J13" s="39">
        <v>137.5</v>
      </c>
      <c r="K13" s="39">
        <v>1.45</v>
      </c>
      <c r="L13" s="39">
        <v>120</v>
      </c>
      <c r="M13" s="39">
        <v>82</v>
      </c>
      <c r="N13" s="39">
        <v>10</v>
      </c>
      <c r="O13" s="40">
        <v>0.35</v>
      </c>
    </row>
    <row r="14" spans="1:15" s="178" customFormat="1" ht="18" customHeight="1">
      <c r="A14" s="157" t="s">
        <v>211</v>
      </c>
      <c r="B14" s="158" t="s">
        <v>159</v>
      </c>
      <c r="C14" s="159">
        <v>210</v>
      </c>
      <c r="D14" s="160">
        <v>14.41</v>
      </c>
      <c r="E14" s="160">
        <v>15.9</v>
      </c>
      <c r="F14" s="160">
        <v>39.450000000000003</v>
      </c>
      <c r="G14" s="161">
        <v>358.54</v>
      </c>
      <c r="H14" s="162">
        <v>0.03</v>
      </c>
      <c r="I14" s="162">
        <v>1.3</v>
      </c>
      <c r="J14" s="163">
        <v>85</v>
      </c>
      <c r="K14" s="162">
        <v>5.4</v>
      </c>
      <c r="L14" s="162">
        <v>178.5</v>
      </c>
      <c r="M14" s="162">
        <v>133</v>
      </c>
      <c r="N14" s="162">
        <v>28.25</v>
      </c>
      <c r="O14" s="162">
        <v>2.5</v>
      </c>
    </row>
    <row r="15" spans="1:15" s="152" customFormat="1" ht="18" customHeight="1">
      <c r="A15" s="126" t="s">
        <v>248</v>
      </c>
      <c r="B15" s="27" t="s">
        <v>105</v>
      </c>
      <c r="C15" s="28">
        <v>200</v>
      </c>
      <c r="D15" s="29">
        <v>1.4</v>
      </c>
      <c r="E15" s="29">
        <v>0</v>
      </c>
      <c r="F15" s="29">
        <v>17.8</v>
      </c>
      <c r="G15" s="29">
        <v>136.80000000000001</v>
      </c>
      <c r="H15" s="29">
        <v>0.09</v>
      </c>
      <c r="I15" s="29">
        <v>7.0000000000000007E-2</v>
      </c>
      <c r="J15" s="29">
        <v>2E-3</v>
      </c>
      <c r="K15" s="29">
        <v>0.98</v>
      </c>
      <c r="L15" s="29">
        <v>119.8</v>
      </c>
      <c r="M15" s="29">
        <v>153.30000000000001</v>
      </c>
      <c r="N15" s="29">
        <v>0.28000000000000003</v>
      </c>
      <c r="O15" s="41">
        <v>0.31</v>
      </c>
    </row>
    <row r="16" spans="1:15" s="152" customFormat="1" ht="18" customHeight="1">
      <c r="A16" s="126" t="s">
        <v>249</v>
      </c>
      <c r="B16" s="27" t="s">
        <v>80</v>
      </c>
      <c r="C16" s="28">
        <v>80</v>
      </c>
      <c r="D16" s="29">
        <v>5.28</v>
      </c>
      <c r="E16" s="29">
        <v>0.96</v>
      </c>
      <c r="F16" s="29">
        <v>26.72</v>
      </c>
      <c r="G16" s="29">
        <v>139.19999999999999</v>
      </c>
      <c r="H16" s="29">
        <v>0.14399999999999999</v>
      </c>
      <c r="I16" s="29">
        <v>0</v>
      </c>
      <c r="J16" s="29">
        <v>0</v>
      </c>
      <c r="K16" s="29">
        <v>1.1200000000000001</v>
      </c>
      <c r="L16" s="29">
        <v>28</v>
      </c>
      <c r="M16" s="29">
        <v>126.4</v>
      </c>
      <c r="N16" s="29">
        <v>37.6</v>
      </c>
      <c r="O16" s="29">
        <v>3.12</v>
      </c>
    </row>
    <row r="17" spans="1:18" s="152" customFormat="1" ht="18" customHeight="1">
      <c r="A17" s="126" t="s">
        <v>250</v>
      </c>
      <c r="B17" s="27" t="s">
        <v>98</v>
      </c>
      <c r="C17" s="28">
        <v>100</v>
      </c>
      <c r="D17" s="29">
        <v>1.5</v>
      </c>
      <c r="E17" s="29">
        <v>0.5</v>
      </c>
      <c r="F17" s="29">
        <v>21</v>
      </c>
      <c r="G17" s="29">
        <v>96</v>
      </c>
      <c r="H17" s="29">
        <v>0.04</v>
      </c>
      <c r="I17" s="29">
        <v>10</v>
      </c>
      <c r="J17" s="29">
        <v>0</v>
      </c>
      <c r="K17" s="29">
        <v>0.4</v>
      </c>
      <c r="L17" s="29">
        <v>8</v>
      </c>
      <c r="M17" s="29">
        <v>28</v>
      </c>
      <c r="N17" s="29">
        <v>42</v>
      </c>
      <c r="O17" s="41">
        <v>0.6</v>
      </c>
    </row>
    <row r="18" spans="1:18" s="178" customFormat="1" ht="18" customHeight="1" thickBot="1">
      <c r="A18" s="359" t="s">
        <v>21</v>
      </c>
      <c r="B18" s="360"/>
      <c r="C18" s="258">
        <f>SUM(C12:C17)</f>
        <v>940</v>
      </c>
      <c r="D18" s="220">
        <f t="shared" ref="D18:O18" si="1">SUM(D12:D17)</f>
        <v>31</v>
      </c>
      <c r="E18" s="220">
        <f t="shared" si="1"/>
        <v>37.42</v>
      </c>
      <c r="F18" s="220">
        <f t="shared" si="1"/>
        <v>133.32</v>
      </c>
      <c r="G18" s="220">
        <f t="shared" si="1"/>
        <v>1059.18</v>
      </c>
      <c r="H18" s="220">
        <f t="shared" si="1"/>
        <v>0.52400000000000002</v>
      </c>
      <c r="I18" s="220">
        <f t="shared" si="1"/>
        <v>18.62</v>
      </c>
      <c r="J18" s="220">
        <f t="shared" si="1"/>
        <v>222.50200000000001</v>
      </c>
      <c r="K18" s="220">
        <f t="shared" si="1"/>
        <v>14.350000000000003</v>
      </c>
      <c r="L18" s="220">
        <f t="shared" si="1"/>
        <v>497.3</v>
      </c>
      <c r="M18" s="220">
        <f t="shared" si="1"/>
        <v>553.70000000000005</v>
      </c>
      <c r="N18" s="220">
        <f t="shared" si="1"/>
        <v>133.13</v>
      </c>
      <c r="O18" s="221">
        <f t="shared" si="1"/>
        <v>7.58</v>
      </c>
      <c r="R18" s="178" t="s">
        <v>49</v>
      </c>
    </row>
    <row r="19" spans="1:18" s="178" customFormat="1" ht="18" customHeight="1" thickTop="1">
      <c r="A19" s="367" t="s">
        <v>47</v>
      </c>
      <c r="B19" s="368"/>
      <c r="C19" s="224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</row>
    <row r="20" spans="1:18" s="152" customFormat="1" ht="18" customHeight="1">
      <c r="A20" s="135" t="s">
        <v>129</v>
      </c>
      <c r="B20" s="47" t="s">
        <v>130</v>
      </c>
      <c r="C20" s="255">
        <v>100</v>
      </c>
      <c r="D20" s="48">
        <v>2.2000000000000002</v>
      </c>
      <c r="E20" s="48">
        <v>0.4</v>
      </c>
      <c r="F20" s="48">
        <v>11.2</v>
      </c>
      <c r="G20" s="48">
        <v>58</v>
      </c>
      <c r="H20" s="48">
        <v>0.02</v>
      </c>
      <c r="I20" s="48">
        <v>4.8</v>
      </c>
      <c r="J20" s="48">
        <v>0.02</v>
      </c>
      <c r="K20" s="48">
        <v>0</v>
      </c>
      <c r="L20" s="48">
        <v>3.2</v>
      </c>
      <c r="M20" s="48">
        <v>50</v>
      </c>
      <c r="N20" s="48">
        <v>0</v>
      </c>
      <c r="O20" s="48">
        <v>0.4</v>
      </c>
    </row>
    <row r="21" spans="1:18" s="152" customFormat="1" ht="18" customHeight="1">
      <c r="A21" s="136" t="s">
        <v>126</v>
      </c>
      <c r="B21" s="49" t="s">
        <v>127</v>
      </c>
      <c r="C21" s="50">
        <v>110</v>
      </c>
      <c r="D21" s="51">
        <v>8.68</v>
      </c>
      <c r="E21" s="51">
        <v>10.67</v>
      </c>
      <c r="F21" s="51">
        <v>11.99</v>
      </c>
      <c r="G21" s="51">
        <v>178.77</v>
      </c>
      <c r="H21" s="51">
        <v>4.3499999999999997E-2</v>
      </c>
      <c r="I21" s="51">
        <v>2.177</v>
      </c>
      <c r="J21" s="51">
        <v>0.06</v>
      </c>
      <c r="K21" s="51">
        <v>1.248</v>
      </c>
      <c r="L21" s="51">
        <v>54.41</v>
      </c>
      <c r="M21" s="51">
        <v>102.36799999999999</v>
      </c>
      <c r="N21" s="51">
        <v>18.608000000000001</v>
      </c>
      <c r="O21" s="52">
        <v>1.2870000000000001</v>
      </c>
    </row>
    <row r="22" spans="1:18" s="152" customFormat="1" ht="18" customHeight="1">
      <c r="A22" s="131" t="s">
        <v>213</v>
      </c>
      <c r="B22" s="27" t="s">
        <v>84</v>
      </c>
      <c r="C22" s="28">
        <v>230</v>
      </c>
      <c r="D22" s="29">
        <v>6.08</v>
      </c>
      <c r="E22" s="29">
        <v>10.32</v>
      </c>
      <c r="F22" s="29">
        <v>25.07</v>
      </c>
      <c r="G22" s="29">
        <v>217.48</v>
      </c>
      <c r="H22" s="29">
        <v>0.20699999999999999</v>
      </c>
      <c r="I22" s="29">
        <v>1.03</v>
      </c>
      <c r="J22" s="29">
        <v>0.08</v>
      </c>
      <c r="K22" s="29">
        <v>0.23</v>
      </c>
      <c r="L22" s="29">
        <v>59.8</v>
      </c>
      <c r="M22" s="29">
        <v>131.1</v>
      </c>
      <c r="N22" s="29">
        <v>36.799999999999997</v>
      </c>
      <c r="O22" s="29">
        <v>4.83</v>
      </c>
    </row>
    <row r="23" spans="1:18" s="152" customFormat="1" ht="18" customHeight="1">
      <c r="A23" s="131" t="s">
        <v>246</v>
      </c>
      <c r="B23" s="27" t="s">
        <v>97</v>
      </c>
      <c r="C23" s="28">
        <v>60</v>
      </c>
      <c r="D23" s="29">
        <v>4.5599999999999996</v>
      </c>
      <c r="E23" s="29">
        <v>0.48</v>
      </c>
      <c r="F23" s="29">
        <v>29.52</v>
      </c>
      <c r="G23" s="29">
        <v>141</v>
      </c>
      <c r="H23" s="29">
        <v>6.6000000000000003E-2</v>
      </c>
      <c r="I23" s="29">
        <v>0</v>
      </c>
      <c r="J23" s="29">
        <v>0</v>
      </c>
      <c r="K23" s="29">
        <v>0.66</v>
      </c>
      <c r="L23" s="29">
        <v>12</v>
      </c>
      <c r="M23" s="29">
        <v>39</v>
      </c>
      <c r="N23" s="29">
        <v>8.4</v>
      </c>
      <c r="O23" s="29">
        <v>0.66</v>
      </c>
    </row>
    <row r="24" spans="1:18" s="20" customFormat="1" ht="18" customHeight="1">
      <c r="A24" s="137" t="s">
        <v>251</v>
      </c>
      <c r="B24" s="53" t="s">
        <v>124</v>
      </c>
      <c r="C24" s="255">
        <v>200</v>
      </c>
      <c r="D24" s="48">
        <v>0.2</v>
      </c>
      <c r="E24" s="48">
        <v>0.1</v>
      </c>
      <c r="F24" s="48">
        <v>21.5</v>
      </c>
      <c r="G24" s="48">
        <v>87</v>
      </c>
      <c r="H24" s="48">
        <v>0.01</v>
      </c>
      <c r="I24" s="48">
        <v>29.3</v>
      </c>
      <c r="J24" s="48">
        <v>0</v>
      </c>
      <c r="K24" s="48">
        <v>0</v>
      </c>
      <c r="L24" s="48">
        <v>10</v>
      </c>
      <c r="M24" s="48">
        <v>11</v>
      </c>
      <c r="N24" s="48">
        <v>7</v>
      </c>
      <c r="O24" s="54">
        <v>0.3</v>
      </c>
    </row>
    <row r="25" spans="1:18" s="178" customFormat="1" ht="18" customHeight="1" thickBot="1">
      <c r="A25" s="350" t="s">
        <v>50</v>
      </c>
      <c r="B25" s="347"/>
      <c r="C25" s="258">
        <f>SUM(C20:C24)</f>
        <v>700</v>
      </c>
      <c r="D25" s="220">
        <f t="shared" ref="D25:K25" si="2">SUM(D20:D24)</f>
        <v>21.72</v>
      </c>
      <c r="E25" s="220">
        <f t="shared" si="2"/>
        <v>21.970000000000002</v>
      </c>
      <c r="F25" s="220">
        <f t="shared" si="2"/>
        <v>99.28</v>
      </c>
      <c r="G25" s="220">
        <f t="shared" si="2"/>
        <v>682.25</v>
      </c>
      <c r="H25" s="220">
        <f t="shared" si="2"/>
        <v>0.34649999999999997</v>
      </c>
      <c r="I25" s="220">
        <f t="shared" si="2"/>
        <v>37.307000000000002</v>
      </c>
      <c r="J25" s="220">
        <f t="shared" si="2"/>
        <v>0.16</v>
      </c>
      <c r="K25" s="220">
        <f t="shared" si="2"/>
        <v>2.1379999999999999</v>
      </c>
      <c r="L25" s="220">
        <v>139.41</v>
      </c>
      <c r="M25" s="220">
        <f>SUM(M20:M24)</f>
        <v>333.46799999999996</v>
      </c>
      <c r="N25" s="220">
        <f>SUM(N20:N24)</f>
        <v>70.807999999999993</v>
      </c>
      <c r="O25" s="221">
        <f>SUM(O20:O24)</f>
        <v>7.4770000000000003</v>
      </c>
    </row>
    <row r="26" spans="1:18" s="178" customFormat="1" ht="18" customHeight="1" thickTop="1">
      <c r="A26" s="372" t="s">
        <v>51</v>
      </c>
      <c r="B26" s="373"/>
      <c r="C26" s="260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8"/>
    </row>
    <row r="27" spans="1:18" s="152" customFormat="1" ht="18" customHeight="1">
      <c r="A27" s="153" t="s">
        <v>168</v>
      </c>
      <c r="B27" s="57" t="s">
        <v>351</v>
      </c>
      <c r="C27" s="28">
        <v>200</v>
      </c>
      <c r="D27" s="31">
        <v>6</v>
      </c>
      <c r="E27" s="31">
        <v>5</v>
      </c>
      <c r="F27" s="31">
        <v>22</v>
      </c>
      <c r="G27" s="31">
        <v>161.6</v>
      </c>
      <c r="H27" s="31">
        <v>0.06</v>
      </c>
      <c r="I27" s="31">
        <v>1.2</v>
      </c>
      <c r="J27" s="31">
        <v>0.04</v>
      </c>
      <c r="K27" s="31">
        <v>0</v>
      </c>
      <c r="L27" s="31">
        <v>238</v>
      </c>
      <c r="M27" s="31">
        <v>182</v>
      </c>
      <c r="N27" s="31">
        <v>28</v>
      </c>
      <c r="O27" s="58">
        <v>0.2</v>
      </c>
    </row>
    <row r="28" spans="1:18" s="20" customFormat="1" ht="18" customHeight="1">
      <c r="A28" s="153" t="s">
        <v>279</v>
      </c>
      <c r="B28" s="229" t="s">
        <v>174</v>
      </c>
      <c r="C28" s="60">
        <v>65</v>
      </c>
      <c r="D28" s="61">
        <v>6.15</v>
      </c>
      <c r="E28" s="61">
        <v>7.18</v>
      </c>
      <c r="F28" s="61">
        <v>52</v>
      </c>
      <c r="G28" s="61">
        <v>248.82</v>
      </c>
      <c r="H28" s="61">
        <v>7.0000000000000007E-2</v>
      </c>
      <c r="I28" s="61">
        <v>2.37</v>
      </c>
      <c r="J28" s="61">
        <v>0.06</v>
      </c>
      <c r="K28" s="61">
        <v>1.22</v>
      </c>
      <c r="L28" s="61">
        <v>22.61</v>
      </c>
      <c r="M28" s="61">
        <v>68.86</v>
      </c>
      <c r="N28" s="61">
        <v>21.58</v>
      </c>
      <c r="O28" s="61">
        <v>0.86</v>
      </c>
    </row>
    <row r="29" spans="1:18" s="178" customFormat="1" ht="18" customHeight="1" thickBot="1">
      <c r="A29" s="350" t="s">
        <v>52</v>
      </c>
      <c r="B29" s="347"/>
      <c r="C29" s="258"/>
      <c r="D29" s="230">
        <f t="shared" ref="D29:O29" si="3">SUM(D27:D28)</f>
        <v>12.15</v>
      </c>
      <c r="E29" s="230">
        <f t="shared" si="3"/>
        <v>12.18</v>
      </c>
      <c r="F29" s="230">
        <v>56</v>
      </c>
      <c r="G29" s="230">
        <f t="shared" si="3"/>
        <v>410.41999999999996</v>
      </c>
      <c r="H29" s="230">
        <f t="shared" si="3"/>
        <v>0.13</v>
      </c>
      <c r="I29" s="230">
        <f t="shared" si="3"/>
        <v>3.5700000000000003</v>
      </c>
      <c r="J29" s="230">
        <f t="shared" si="3"/>
        <v>0.1</v>
      </c>
      <c r="K29" s="230">
        <f t="shared" si="3"/>
        <v>1.22</v>
      </c>
      <c r="L29" s="230">
        <f t="shared" si="3"/>
        <v>260.61</v>
      </c>
      <c r="M29" s="230">
        <f t="shared" si="3"/>
        <v>250.86</v>
      </c>
      <c r="N29" s="230">
        <f t="shared" si="3"/>
        <v>49.58</v>
      </c>
      <c r="O29" s="230">
        <f t="shared" si="3"/>
        <v>1.06</v>
      </c>
    </row>
    <row r="30" spans="1:18" s="178" customFormat="1" ht="18" customHeight="1" thickTop="1" thickBot="1">
      <c r="A30" s="302" t="s">
        <v>55</v>
      </c>
      <c r="B30" s="374"/>
      <c r="C30" s="375"/>
      <c r="D30" s="230">
        <f>D10+D18+D25</f>
        <v>77.48</v>
      </c>
      <c r="E30" s="230">
        <f t="shared" ref="E30:O30" si="4">E10+E18+E25</f>
        <v>82.070000000000007</v>
      </c>
      <c r="F30" s="230">
        <f t="shared" si="4"/>
        <v>335.82</v>
      </c>
      <c r="G30" s="230">
        <f t="shared" si="4"/>
        <v>2468.4300000000003</v>
      </c>
      <c r="H30" s="230">
        <f t="shared" si="4"/>
        <v>1.2464999999999999</v>
      </c>
      <c r="I30" s="230">
        <f t="shared" si="4"/>
        <v>65.927000000000007</v>
      </c>
      <c r="J30" s="230">
        <f t="shared" si="4"/>
        <v>341.762</v>
      </c>
      <c r="K30" s="230">
        <f t="shared" si="4"/>
        <v>18.068000000000005</v>
      </c>
      <c r="L30" s="230">
        <f t="shared" si="4"/>
        <v>852.54</v>
      </c>
      <c r="M30" s="230">
        <f t="shared" si="4"/>
        <v>1160.8980000000001</v>
      </c>
      <c r="N30" s="230">
        <f t="shared" si="4"/>
        <v>248.52799999999999</v>
      </c>
      <c r="O30" s="230">
        <f t="shared" si="4"/>
        <v>17.277000000000001</v>
      </c>
    </row>
    <row r="31" spans="1:18" s="178" customFormat="1" ht="18" customHeight="1" thickTop="1" thickBot="1">
      <c r="A31" s="302" t="s">
        <v>56</v>
      </c>
      <c r="B31" s="374"/>
      <c r="C31" s="375"/>
      <c r="D31" s="230">
        <f>D10+D18+D29</f>
        <v>67.910000000000011</v>
      </c>
      <c r="E31" s="230">
        <f t="shared" ref="E31:O31" si="5">E10+E18+E29</f>
        <v>72.28</v>
      </c>
      <c r="F31" s="230">
        <f t="shared" si="5"/>
        <v>292.53999999999996</v>
      </c>
      <c r="G31" s="230">
        <f t="shared" si="5"/>
        <v>2196.6</v>
      </c>
      <c r="H31" s="230">
        <f t="shared" si="5"/>
        <v>1.03</v>
      </c>
      <c r="I31" s="230">
        <f t="shared" si="5"/>
        <v>32.19</v>
      </c>
      <c r="J31" s="230">
        <f t="shared" si="5"/>
        <v>341.702</v>
      </c>
      <c r="K31" s="230">
        <f t="shared" si="5"/>
        <v>17.150000000000002</v>
      </c>
      <c r="L31" s="230">
        <f t="shared" si="5"/>
        <v>973.74</v>
      </c>
      <c r="M31" s="230">
        <f t="shared" si="5"/>
        <v>1078.29</v>
      </c>
      <c r="N31" s="230">
        <f t="shared" si="5"/>
        <v>227.3</v>
      </c>
      <c r="O31" s="230">
        <f t="shared" si="5"/>
        <v>10.860000000000001</v>
      </c>
    </row>
    <row r="32" spans="1:18" s="178" customFormat="1" ht="18" customHeight="1" thickTop="1" thickBot="1">
      <c r="A32" s="363" t="s">
        <v>39</v>
      </c>
      <c r="B32" s="364"/>
      <c r="C32" s="231"/>
      <c r="D32" s="230">
        <f t="shared" ref="D32:O32" si="6">D10+D18+D25+D29</f>
        <v>89.63000000000001</v>
      </c>
      <c r="E32" s="230">
        <f t="shared" si="6"/>
        <v>94.25</v>
      </c>
      <c r="F32" s="230">
        <f t="shared" si="6"/>
        <v>391.82</v>
      </c>
      <c r="G32" s="230">
        <f>G10+G18+G25+G29</f>
        <v>2878.8500000000004</v>
      </c>
      <c r="H32" s="230">
        <f t="shared" si="6"/>
        <v>1.3765000000000001</v>
      </c>
      <c r="I32" s="230">
        <f t="shared" si="6"/>
        <v>69.497000000000014</v>
      </c>
      <c r="J32" s="230">
        <f t="shared" si="6"/>
        <v>341.86200000000002</v>
      </c>
      <c r="K32" s="230">
        <f t="shared" si="6"/>
        <v>19.288000000000004</v>
      </c>
      <c r="L32" s="230">
        <f t="shared" si="6"/>
        <v>1113.1500000000001</v>
      </c>
      <c r="M32" s="230">
        <f t="shared" si="6"/>
        <v>1411.7580000000003</v>
      </c>
      <c r="N32" s="230">
        <f t="shared" si="6"/>
        <v>298.108</v>
      </c>
      <c r="O32" s="232">
        <f t="shared" si="6"/>
        <v>18.337</v>
      </c>
    </row>
    <row r="33" spans="1:15" s="178" customFormat="1" ht="18" customHeight="1" thickTop="1">
      <c r="A33" s="233"/>
      <c r="B33" s="215"/>
      <c r="C33" s="215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s="178" customFormat="1" ht="18" customHeight="1">
      <c r="A34" s="233"/>
      <c r="B34" s="215"/>
      <c r="C34" s="215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5" t="s">
        <v>53</v>
      </c>
    </row>
    <row r="35" spans="1:15" s="178" customFormat="1" ht="18" customHeight="1">
      <c r="A35" s="214" t="s">
        <v>1</v>
      </c>
      <c r="B35" s="215"/>
      <c r="C35" s="215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</row>
    <row r="36" spans="1:15" s="178" customFormat="1" ht="18" customHeight="1" thickBot="1">
      <c r="A36" s="233"/>
      <c r="B36" s="215"/>
      <c r="C36" s="215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</row>
    <row r="37" spans="1:15" s="178" customFormat="1" ht="18" customHeight="1" thickTop="1">
      <c r="A37" s="369" t="s">
        <v>2</v>
      </c>
      <c r="B37" s="353" t="s">
        <v>38</v>
      </c>
      <c r="C37" s="353" t="s">
        <v>3</v>
      </c>
      <c r="D37" s="365" t="s">
        <v>4</v>
      </c>
      <c r="E37" s="365"/>
      <c r="F37" s="365"/>
      <c r="G37" s="365" t="s">
        <v>5</v>
      </c>
      <c r="H37" s="365" t="s">
        <v>6</v>
      </c>
      <c r="I37" s="365"/>
      <c r="J37" s="365"/>
      <c r="K37" s="365"/>
      <c r="L37" s="365" t="s">
        <v>7</v>
      </c>
      <c r="M37" s="365"/>
      <c r="N37" s="365"/>
      <c r="O37" s="366"/>
    </row>
    <row r="38" spans="1:15" s="178" customFormat="1" ht="18" customHeight="1" thickBot="1">
      <c r="A38" s="370"/>
      <c r="B38" s="354"/>
      <c r="C38" s="354"/>
      <c r="D38" s="259" t="s">
        <v>8</v>
      </c>
      <c r="E38" s="259" t="s">
        <v>9</v>
      </c>
      <c r="F38" s="259" t="s">
        <v>10</v>
      </c>
      <c r="G38" s="371"/>
      <c r="H38" s="259" t="s">
        <v>11</v>
      </c>
      <c r="I38" s="259" t="s">
        <v>12</v>
      </c>
      <c r="J38" s="259" t="s">
        <v>13</v>
      </c>
      <c r="K38" s="259" t="s">
        <v>14</v>
      </c>
      <c r="L38" s="259" t="s">
        <v>15</v>
      </c>
      <c r="M38" s="259" t="s">
        <v>16</v>
      </c>
      <c r="N38" s="259" t="s">
        <v>40</v>
      </c>
      <c r="O38" s="216" t="s">
        <v>17</v>
      </c>
    </row>
    <row r="39" spans="1:15" s="178" customFormat="1" ht="18" customHeight="1" thickTop="1">
      <c r="A39" s="351" t="s">
        <v>18</v>
      </c>
      <c r="B39" s="352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9"/>
    </row>
    <row r="40" spans="1:15" s="152" customFormat="1" ht="18" customHeight="1">
      <c r="A40" s="126" t="s">
        <v>313</v>
      </c>
      <c r="B40" s="27" t="s">
        <v>164</v>
      </c>
      <c r="C40" s="28">
        <v>250</v>
      </c>
      <c r="D40" s="29">
        <v>10.14</v>
      </c>
      <c r="E40" s="29">
        <v>15</v>
      </c>
      <c r="F40" s="29">
        <v>55.65</v>
      </c>
      <c r="G40" s="29">
        <v>410.55</v>
      </c>
      <c r="H40" s="29">
        <v>0.26</v>
      </c>
      <c r="I40" s="29">
        <v>0</v>
      </c>
      <c r="J40" s="29">
        <v>240</v>
      </c>
      <c r="K40" s="29">
        <v>0.08</v>
      </c>
      <c r="L40" s="29">
        <v>49.31</v>
      </c>
      <c r="M40" s="29">
        <v>159.33000000000001</v>
      </c>
      <c r="N40" s="29">
        <v>39.700000000000003</v>
      </c>
      <c r="O40" s="29">
        <v>0.26</v>
      </c>
    </row>
    <row r="41" spans="1:15" s="152" customFormat="1" ht="18" customHeight="1">
      <c r="A41" s="126" t="s">
        <v>290</v>
      </c>
      <c r="B41" s="57" t="s">
        <v>240</v>
      </c>
      <c r="C41" s="28">
        <v>70</v>
      </c>
      <c r="D41" s="29">
        <v>11.4</v>
      </c>
      <c r="E41" s="29">
        <v>9.6</v>
      </c>
      <c r="F41" s="29">
        <v>21.2</v>
      </c>
      <c r="G41" s="29">
        <v>216.8</v>
      </c>
      <c r="H41" s="29">
        <v>0.1</v>
      </c>
      <c r="I41" s="29">
        <v>0</v>
      </c>
      <c r="J41" s="29">
        <v>75</v>
      </c>
      <c r="K41" s="29">
        <v>0.28000000000000003</v>
      </c>
      <c r="L41" s="29">
        <v>128.22</v>
      </c>
      <c r="M41" s="29">
        <v>102.1</v>
      </c>
      <c r="N41" s="29">
        <v>9</v>
      </c>
      <c r="O41" s="29">
        <v>0.9</v>
      </c>
    </row>
    <row r="42" spans="1:15" s="152" customFormat="1" ht="18" customHeight="1">
      <c r="A42" s="126" t="s">
        <v>250</v>
      </c>
      <c r="B42" s="27" t="s">
        <v>92</v>
      </c>
      <c r="C42" s="28">
        <v>120</v>
      </c>
      <c r="D42" s="31">
        <v>0.48</v>
      </c>
      <c r="E42" s="31">
        <v>0.36</v>
      </c>
      <c r="F42" s="31">
        <v>12.360000000000001</v>
      </c>
      <c r="G42" s="31">
        <v>56.4</v>
      </c>
      <c r="H42" s="31">
        <v>2.4E-2</v>
      </c>
      <c r="I42" s="31">
        <v>6</v>
      </c>
      <c r="J42" s="31">
        <v>0</v>
      </c>
      <c r="K42" s="31">
        <v>0.48</v>
      </c>
      <c r="L42" s="31">
        <v>22.8</v>
      </c>
      <c r="M42" s="31">
        <v>14.399999999999999</v>
      </c>
      <c r="N42" s="31">
        <v>19.2</v>
      </c>
      <c r="O42" s="31">
        <v>2.76</v>
      </c>
    </row>
    <row r="43" spans="1:15" s="152" customFormat="1" ht="18" customHeight="1">
      <c r="A43" s="126" t="s">
        <v>252</v>
      </c>
      <c r="B43" s="27" t="s">
        <v>107</v>
      </c>
      <c r="C43" s="28">
        <v>200</v>
      </c>
      <c r="D43" s="29">
        <v>0.1</v>
      </c>
      <c r="E43" s="29">
        <v>0</v>
      </c>
      <c r="F43" s="29">
        <v>15.2</v>
      </c>
      <c r="G43" s="29">
        <v>61</v>
      </c>
      <c r="H43" s="29">
        <v>0</v>
      </c>
      <c r="I43" s="29">
        <v>2.8</v>
      </c>
      <c r="J43" s="29">
        <v>0</v>
      </c>
      <c r="K43" s="29">
        <v>0</v>
      </c>
      <c r="L43" s="29">
        <v>14.2</v>
      </c>
      <c r="M43" s="29">
        <v>4</v>
      </c>
      <c r="N43" s="29">
        <v>2</v>
      </c>
      <c r="O43" s="41">
        <v>0.4</v>
      </c>
    </row>
    <row r="44" spans="1:15" s="178" customFormat="1" ht="18" customHeight="1" thickBot="1">
      <c r="A44" s="359" t="s">
        <v>19</v>
      </c>
      <c r="B44" s="360"/>
      <c r="C44" s="258">
        <f t="shared" ref="C44:O44" si="7">SUM(C40:C43)</f>
        <v>640</v>
      </c>
      <c r="D44" s="220">
        <f t="shared" si="7"/>
        <v>22.12</v>
      </c>
      <c r="E44" s="220">
        <f t="shared" si="7"/>
        <v>24.96</v>
      </c>
      <c r="F44" s="220">
        <f t="shared" si="7"/>
        <v>104.41</v>
      </c>
      <c r="G44" s="220">
        <f t="shared" si="7"/>
        <v>744.75</v>
      </c>
      <c r="H44" s="220">
        <f t="shared" si="7"/>
        <v>0.38400000000000001</v>
      </c>
      <c r="I44" s="220">
        <f t="shared" si="7"/>
        <v>8.8000000000000007</v>
      </c>
      <c r="J44" s="220">
        <f t="shared" si="7"/>
        <v>315</v>
      </c>
      <c r="K44" s="220">
        <f t="shared" si="7"/>
        <v>0.84000000000000008</v>
      </c>
      <c r="L44" s="220">
        <f t="shared" si="7"/>
        <v>214.53</v>
      </c>
      <c r="M44" s="220">
        <f t="shared" si="7"/>
        <v>279.83</v>
      </c>
      <c r="N44" s="220">
        <f t="shared" si="7"/>
        <v>69.900000000000006</v>
      </c>
      <c r="O44" s="221">
        <f t="shared" si="7"/>
        <v>4.32</v>
      </c>
    </row>
    <row r="45" spans="1:15" s="178" customFormat="1" ht="18" customHeight="1" thickTop="1">
      <c r="A45" s="351" t="s">
        <v>20</v>
      </c>
      <c r="B45" s="352"/>
      <c r="C45" s="257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3"/>
    </row>
    <row r="46" spans="1:15" s="178" customFormat="1" ht="18" customHeight="1">
      <c r="A46" s="164" t="s">
        <v>99</v>
      </c>
      <c r="B46" s="73" t="s">
        <v>100</v>
      </c>
      <c r="C46" s="74">
        <v>100</v>
      </c>
      <c r="D46" s="75">
        <v>0.8</v>
      </c>
      <c r="E46" s="75">
        <v>0.1</v>
      </c>
      <c r="F46" s="75">
        <v>1.6</v>
      </c>
      <c r="G46" s="75">
        <v>13</v>
      </c>
      <c r="H46" s="75">
        <v>3.3000000000000002E-2</v>
      </c>
      <c r="I46" s="75">
        <v>5</v>
      </c>
      <c r="J46" s="75">
        <v>0</v>
      </c>
      <c r="K46" s="75">
        <v>0</v>
      </c>
      <c r="L46" s="75">
        <v>23</v>
      </c>
      <c r="M46" s="75">
        <v>24</v>
      </c>
      <c r="N46" s="75">
        <v>14</v>
      </c>
      <c r="O46" s="75">
        <v>0.6</v>
      </c>
    </row>
    <row r="47" spans="1:15" s="179" customFormat="1" ht="18" customHeight="1">
      <c r="A47" s="156" t="s">
        <v>314</v>
      </c>
      <c r="B47" s="37" t="s">
        <v>139</v>
      </c>
      <c r="C47" s="38" t="s">
        <v>185</v>
      </c>
      <c r="D47" s="39">
        <v>11.3</v>
      </c>
      <c r="E47" s="39">
        <v>16</v>
      </c>
      <c r="F47" s="39">
        <v>21.82</v>
      </c>
      <c r="G47" s="39">
        <v>289.64999999999998</v>
      </c>
      <c r="H47" s="39">
        <v>0.17</v>
      </c>
      <c r="I47" s="39">
        <v>10.06</v>
      </c>
      <c r="J47" s="39">
        <v>119.32</v>
      </c>
      <c r="K47" s="39">
        <v>1.1100000000000001</v>
      </c>
      <c r="L47" s="39">
        <v>180.29</v>
      </c>
      <c r="M47" s="39">
        <v>128.27000000000001</v>
      </c>
      <c r="N47" s="39">
        <v>7.6</v>
      </c>
      <c r="O47" s="40">
        <v>0.24</v>
      </c>
    </row>
    <row r="48" spans="1:15" s="152" customFormat="1" ht="18" customHeight="1">
      <c r="A48" s="138" t="s">
        <v>236</v>
      </c>
      <c r="B48" s="76" t="s">
        <v>166</v>
      </c>
      <c r="C48" s="77">
        <v>120</v>
      </c>
      <c r="D48" s="165">
        <v>7.46</v>
      </c>
      <c r="E48" s="165">
        <v>12.77</v>
      </c>
      <c r="F48" s="165">
        <v>13.84</v>
      </c>
      <c r="G48" s="165">
        <v>200</v>
      </c>
      <c r="H48" s="165">
        <v>0.09</v>
      </c>
      <c r="I48" s="165">
        <v>3.5000000000000003E-2</v>
      </c>
      <c r="J48" s="165">
        <v>3.5900000000000001E-2</v>
      </c>
      <c r="K48" s="165">
        <v>0.32200000000000001</v>
      </c>
      <c r="L48" s="165">
        <v>207.66</v>
      </c>
      <c r="M48" s="165">
        <v>154.22</v>
      </c>
      <c r="N48" s="165">
        <v>12.67</v>
      </c>
      <c r="O48" s="165">
        <v>0.45</v>
      </c>
    </row>
    <row r="49" spans="1:15" s="152" customFormat="1" ht="18" customHeight="1">
      <c r="A49" s="126" t="s">
        <v>315</v>
      </c>
      <c r="B49" s="27" t="s">
        <v>133</v>
      </c>
      <c r="C49" s="28">
        <v>220</v>
      </c>
      <c r="D49" s="29">
        <v>8.2899999999999991</v>
      </c>
      <c r="E49" s="29">
        <v>0.99</v>
      </c>
      <c r="F49" s="29">
        <v>42.67</v>
      </c>
      <c r="G49" s="29">
        <v>212.92</v>
      </c>
      <c r="H49" s="29">
        <v>8.5999999999999993E-2</v>
      </c>
      <c r="I49" s="29">
        <v>1.9E-2</v>
      </c>
      <c r="J49" s="29">
        <v>220</v>
      </c>
      <c r="K49" s="29">
        <v>1.169</v>
      </c>
      <c r="L49" s="29">
        <v>8.375</v>
      </c>
      <c r="M49" s="29">
        <v>77.23</v>
      </c>
      <c r="N49" s="29">
        <v>11.9</v>
      </c>
      <c r="O49" s="29">
        <v>0.59</v>
      </c>
    </row>
    <row r="50" spans="1:15" s="152" customFormat="1" ht="18" customHeight="1">
      <c r="A50" s="126" t="s">
        <v>249</v>
      </c>
      <c r="B50" s="27" t="s">
        <v>80</v>
      </c>
      <c r="C50" s="28">
        <v>80</v>
      </c>
      <c r="D50" s="29">
        <v>5.28</v>
      </c>
      <c r="E50" s="29">
        <v>0.96</v>
      </c>
      <c r="F50" s="29">
        <v>26.72</v>
      </c>
      <c r="G50" s="29">
        <v>139.19999999999999</v>
      </c>
      <c r="H50" s="29">
        <v>0.14399999999999999</v>
      </c>
      <c r="I50" s="29">
        <v>0</v>
      </c>
      <c r="J50" s="29">
        <v>0</v>
      </c>
      <c r="K50" s="29">
        <v>1.1200000000000001</v>
      </c>
      <c r="L50" s="29">
        <v>28</v>
      </c>
      <c r="M50" s="29">
        <v>126.4</v>
      </c>
      <c r="N50" s="29">
        <v>37.6</v>
      </c>
      <c r="O50" s="29">
        <v>3.12</v>
      </c>
    </row>
    <row r="51" spans="1:15" s="152" customFormat="1" ht="18" customHeight="1">
      <c r="A51" s="126" t="s">
        <v>250</v>
      </c>
      <c r="B51" s="27" t="s">
        <v>147</v>
      </c>
      <c r="C51" s="28">
        <v>100</v>
      </c>
      <c r="D51" s="31">
        <v>0.8</v>
      </c>
      <c r="E51" s="31">
        <v>0.2</v>
      </c>
      <c r="F51" s="31">
        <v>7.5</v>
      </c>
      <c r="G51" s="31">
        <v>38</v>
      </c>
      <c r="H51" s="31">
        <v>0.06</v>
      </c>
      <c r="I51" s="31">
        <v>38</v>
      </c>
      <c r="J51" s="31">
        <v>0</v>
      </c>
      <c r="K51" s="31">
        <v>0.2</v>
      </c>
      <c r="L51" s="31">
        <v>35</v>
      </c>
      <c r="M51" s="31">
        <v>17</v>
      </c>
      <c r="N51" s="31">
        <v>11</v>
      </c>
      <c r="O51" s="32">
        <v>0.1</v>
      </c>
    </row>
    <row r="52" spans="1:15" s="179" customFormat="1" ht="16.5" customHeight="1">
      <c r="A52" s="266" t="s">
        <v>344</v>
      </c>
      <c r="B52" s="267" t="s">
        <v>345</v>
      </c>
      <c r="C52" s="268">
        <v>200</v>
      </c>
      <c r="D52" s="269">
        <v>0.2</v>
      </c>
      <c r="E52" s="269">
        <v>0.1</v>
      </c>
      <c r="F52" s="269">
        <v>10.7</v>
      </c>
      <c r="G52" s="269">
        <v>44</v>
      </c>
      <c r="H52" s="269">
        <v>0.01</v>
      </c>
      <c r="I52" s="269">
        <v>28.4</v>
      </c>
      <c r="J52" s="269">
        <v>0</v>
      </c>
      <c r="K52" s="269">
        <v>0.1</v>
      </c>
      <c r="L52" s="269">
        <v>7.5</v>
      </c>
      <c r="M52" s="269">
        <v>6.4</v>
      </c>
      <c r="N52" s="269">
        <v>6.1</v>
      </c>
      <c r="O52" s="270">
        <v>0.28999999999999998</v>
      </c>
    </row>
    <row r="53" spans="1:15" s="178" customFormat="1" ht="18" customHeight="1" thickBot="1">
      <c r="A53" s="359"/>
      <c r="B53" s="360"/>
      <c r="C53" s="258">
        <v>1050</v>
      </c>
      <c r="D53" s="220">
        <f t="shared" ref="D53:O53" si="8">SUM(D46:D52)</f>
        <v>34.130000000000003</v>
      </c>
      <c r="E53" s="220">
        <f t="shared" si="8"/>
        <v>31.12</v>
      </c>
      <c r="F53" s="220">
        <f t="shared" si="8"/>
        <v>124.85000000000001</v>
      </c>
      <c r="G53" s="220">
        <f t="shared" si="8"/>
        <v>936.77</v>
      </c>
      <c r="H53" s="220">
        <f t="shared" si="8"/>
        <v>0.59299999999999997</v>
      </c>
      <c r="I53" s="220">
        <f t="shared" si="8"/>
        <v>81.51400000000001</v>
      </c>
      <c r="J53" s="220">
        <f t="shared" si="8"/>
        <v>339.35590000000002</v>
      </c>
      <c r="K53" s="220">
        <f t="shared" si="8"/>
        <v>4.0209999999999999</v>
      </c>
      <c r="L53" s="220">
        <f t="shared" si="8"/>
        <v>489.82499999999999</v>
      </c>
      <c r="M53" s="220">
        <f t="shared" si="8"/>
        <v>533.52</v>
      </c>
      <c r="N53" s="220">
        <f t="shared" si="8"/>
        <v>100.87</v>
      </c>
      <c r="O53" s="220">
        <f t="shared" si="8"/>
        <v>5.39</v>
      </c>
    </row>
    <row r="54" spans="1:15" s="178" customFormat="1" ht="18" customHeight="1" thickTop="1">
      <c r="A54" s="361" t="s">
        <v>47</v>
      </c>
      <c r="B54" s="362"/>
      <c r="C54" s="224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6"/>
    </row>
    <row r="55" spans="1:15" s="20" customFormat="1" ht="18" customHeight="1">
      <c r="A55" s="166" t="s">
        <v>237</v>
      </c>
      <c r="B55" s="80" t="s">
        <v>134</v>
      </c>
      <c r="C55" s="81">
        <v>105</v>
      </c>
      <c r="D55" s="82">
        <v>11.22</v>
      </c>
      <c r="E55" s="82">
        <v>8.4</v>
      </c>
      <c r="F55" s="82">
        <v>11.91</v>
      </c>
      <c r="G55" s="82">
        <v>164</v>
      </c>
      <c r="H55" s="82">
        <v>5.7599999999999998E-2</v>
      </c>
      <c r="I55" s="82">
        <v>2.1000000000000001E-2</v>
      </c>
      <c r="J55" s="82">
        <v>2.691E-2</v>
      </c>
      <c r="K55" s="82">
        <v>0.44550000000000001</v>
      </c>
      <c r="L55" s="82">
        <v>26.0625</v>
      </c>
      <c r="M55" s="82">
        <v>126.32250000000001</v>
      </c>
      <c r="N55" s="82">
        <v>17.13</v>
      </c>
      <c r="O55" s="83">
        <v>0.06</v>
      </c>
    </row>
    <row r="56" spans="1:15" s="20" customFormat="1" ht="18" customHeight="1">
      <c r="A56" s="156" t="s">
        <v>316</v>
      </c>
      <c r="B56" s="84" t="s">
        <v>137</v>
      </c>
      <c r="C56" s="38">
        <v>190</v>
      </c>
      <c r="D56" s="39">
        <v>4.3</v>
      </c>
      <c r="E56" s="39">
        <v>11.79</v>
      </c>
      <c r="F56" s="39">
        <v>62.84</v>
      </c>
      <c r="G56" s="39">
        <v>279.72000000000003</v>
      </c>
      <c r="H56" s="39">
        <v>0.19</v>
      </c>
      <c r="I56" s="39">
        <v>1.54</v>
      </c>
      <c r="J56" s="39">
        <v>77</v>
      </c>
      <c r="K56" s="39">
        <v>0.21</v>
      </c>
      <c r="L56" s="85">
        <v>49.87</v>
      </c>
      <c r="M56" s="85">
        <v>24.22</v>
      </c>
      <c r="N56" s="39">
        <v>40.61</v>
      </c>
      <c r="O56" s="40">
        <v>5.44</v>
      </c>
    </row>
    <row r="57" spans="1:15" s="152" customFormat="1" ht="18" customHeight="1">
      <c r="A57" s="126" t="s">
        <v>249</v>
      </c>
      <c r="B57" s="27" t="s">
        <v>80</v>
      </c>
      <c r="C57" s="28">
        <v>70</v>
      </c>
      <c r="D57" s="29">
        <v>4.62</v>
      </c>
      <c r="E57" s="29">
        <v>0.84</v>
      </c>
      <c r="F57" s="29">
        <v>23.38</v>
      </c>
      <c r="G57" s="29">
        <v>121.8</v>
      </c>
      <c r="H57" s="29">
        <v>0.126</v>
      </c>
      <c r="I57" s="29">
        <v>0</v>
      </c>
      <c r="J57" s="29">
        <v>0</v>
      </c>
      <c r="K57" s="29">
        <v>0.98</v>
      </c>
      <c r="L57" s="29">
        <v>24.5</v>
      </c>
      <c r="M57" s="29">
        <v>110.6</v>
      </c>
      <c r="N57" s="29">
        <v>32.9</v>
      </c>
      <c r="O57" s="29">
        <v>2.73</v>
      </c>
    </row>
    <row r="58" spans="1:15" s="152" customFormat="1" ht="18" customHeight="1">
      <c r="A58" s="126" t="s">
        <v>248</v>
      </c>
      <c r="B58" s="27" t="s">
        <v>144</v>
      </c>
      <c r="C58" s="28">
        <v>200</v>
      </c>
      <c r="D58" s="29">
        <v>1</v>
      </c>
      <c r="E58" s="29">
        <v>0.2</v>
      </c>
      <c r="F58" s="29">
        <v>0.4</v>
      </c>
      <c r="G58" s="29">
        <v>92</v>
      </c>
      <c r="H58" s="29">
        <v>0.02</v>
      </c>
      <c r="I58" s="29">
        <v>4</v>
      </c>
      <c r="J58" s="29">
        <v>0</v>
      </c>
      <c r="K58" s="29">
        <v>0</v>
      </c>
      <c r="L58" s="29">
        <v>14</v>
      </c>
      <c r="M58" s="29">
        <v>0</v>
      </c>
      <c r="N58" s="29">
        <v>0</v>
      </c>
      <c r="O58" s="29">
        <v>2.8</v>
      </c>
    </row>
    <row r="59" spans="1:15" s="178" customFormat="1" ht="18" customHeight="1" thickBot="1">
      <c r="A59" s="376" t="s">
        <v>50</v>
      </c>
      <c r="B59" s="347"/>
      <c r="C59" s="231">
        <f t="shared" ref="C59:O59" si="9">SUM(C55:C58)</f>
        <v>565</v>
      </c>
      <c r="D59" s="220">
        <f t="shared" si="9"/>
        <v>21.14</v>
      </c>
      <c r="E59" s="220">
        <f t="shared" si="9"/>
        <v>21.229999999999997</v>
      </c>
      <c r="F59" s="220">
        <f t="shared" si="9"/>
        <v>98.53</v>
      </c>
      <c r="G59" s="220">
        <f t="shared" si="9"/>
        <v>657.52</v>
      </c>
      <c r="H59" s="220">
        <f t="shared" si="9"/>
        <v>0.39360000000000001</v>
      </c>
      <c r="I59" s="220">
        <f t="shared" si="9"/>
        <v>5.5609999999999999</v>
      </c>
      <c r="J59" s="220">
        <f t="shared" si="9"/>
        <v>77.026910000000001</v>
      </c>
      <c r="K59" s="220">
        <f t="shared" si="9"/>
        <v>1.6355</v>
      </c>
      <c r="L59" s="220">
        <f t="shared" si="9"/>
        <v>114.4325</v>
      </c>
      <c r="M59" s="220">
        <f t="shared" si="9"/>
        <v>261.14250000000004</v>
      </c>
      <c r="N59" s="220">
        <f t="shared" si="9"/>
        <v>90.639999999999986</v>
      </c>
      <c r="O59" s="221">
        <f t="shared" si="9"/>
        <v>11.030000000000001</v>
      </c>
    </row>
    <row r="60" spans="1:15" s="178" customFormat="1" ht="18" customHeight="1" thickTop="1">
      <c r="A60" s="351" t="s">
        <v>51</v>
      </c>
      <c r="B60" s="352"/>
      <c r="C60" s="257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3"/>
    </row>
    <row r="61" spans="1:15" s="20" customFormat="1" ht="18" customHeight="1">
      <c r="A61" s="126" t="s">
        <v>266</v>
      </c>
      <c r="B61" s="27" t="s">
        <v>169</v>
      </c>
      <c r="C61" s="28">
        <v>200</v>
      </c>
      <c r="D61" s="31">
        <v>5.8</v>
      </c>
      <c r="E61" s="31">
        <v>5</v>
      </c>
      <c r="F61" s="31">
        <v>8</v>
      </c>
      <c r="G61" s="31">
        <v>100</v>
      </c>
      <c r="H61" s="31">
        <v>0.08</v>
      </c>
      <c r="I61" s="31">
        <v>1.4</v>
      </c>
      <c r="J61" s="31">
        <v>0.04</v>
      </c>
      <c r="K61" s="31">
        <v>0</v>
      </c>
      <c r="L61" s="31">
        <v>240</v>
      </c>
      <c r="M61" s="31">
        <v>180</v>
      </c>
      <c r="N61" s="31">
        <v>28</v>
      </c>
      <c r="O61" s="32">
        <v>0.2</v>
      </c>
    </row>
    <row r="62" spans="1:15" s="20" customFormat="1" ht="18" customHeight="1">
      <c r="A62" s="128" t="s">
        <v>278</v>
      </c>
      <c r="B62" s="87" t="s">
        <v>175</v>
      </c>
      <c r="C62" s="88">
        <v>75</v>
      </c>
      <c r="D62" s="236">
        <v>6.85</v>
      </c>
      <c r="E62" s="236">
        <v>8.16</v>
      </c>
      <c r="F62" s="236">
        <v>33.44</v>
      </c>
      <c r="G62" s="236">
        <v>226.8</v>
      </c>
      <c r="H62" s="236">
        <v>0.06</v>
      </c>
      <c r="I62" s="236">
        <v>0.15</v>
      </c>
      <c r="J62" s="236">
        <v>0.11</v>
      </c>
      <c r="K62" s="236">
        <v>0.6</v>
      </c>
      <c r="L62" s="236">
        <v>49.5</v>
      </c>
      <c r="M62" s="236">
        <v>93</v>
      </c>
      <c r="N62" s="236">
        <v>10.5</v>
      </c>
      <c r="O62" s="236">
        <v>0.6</v>
      </c>
    </row>
    <row r="63" spans="1:15" s="178" customFormat="1" ht="18" customHeight="1" thickBot="1">
      <c r="A63" s="350" t="s">
        <v>52</v>
      </c>
      <c r="B63" s="347"/>
      <c r="C63" s="258"/>
      <c r="D63" s="230">
        <f t="shared" ref="D63:O63" si="10">SUM(D61:D62)</f>
        <v>12.649999999999999</v>
      </c>
      <c r="E63" s="230">
        <f t="shared" si="10"/>
        <v>13.16</v>
      </c>
      <c r="F63" s="230">
        <f t="shared" si="10"/>
        <v>41.44</v>
      </c>
      <c r="G63" s="230">
        <f t="shared" si="10"/>
        <v>326.8</v>
      </c>
      <c r="H63" s="230">
        <f t="shared" si="10"/>
        <v>0.14000000000000001</v>
      </c>
      <c r="I63" s="230">
        <f t="shared" si="10"/>
        <v>1.5499999999999998</v>
      </c>
      <c r="J63" s="230">
        <f t="shared" si="10"/>
        <v>0.15</v>
      </c>
      <c r="K63" s="230">
        <f t="shared" si="10"/>
        <v>0.6</v>
      </c>
      <c r="L63" s="230">
        <f t="shared" si="10"/>
        <v>289.5</v>
      </c>
      <c r="M63" s="230">
        <f t="shared" si="10"/>
        <v>273</v>
      </c>
      <c r="N63" s="230">
        <f t="shared" si="10"/>
        <v>38.5</v>
      </c>
      <c r="O63" s="232">
        <f t="shared" si="10"/>
        <v>0.8</v>
      </c>
    </row>
    <row r="64" spans="1:15" s="178" customFormat="1" ht="18" customHeight="1" thickTop="1" thickBot="1">
      <c r="A64" s="302" t="s">
        <v>77</v>
      </c>
      <c r="B64" s="374"/>
      <c r="C64" s="375"/>
      <c r="D64" s="230">
        <f t="shared" ref="D64:O64" si="11">D44+D53+D59</f>
        <v>77.39</v>
      </c>
      <c r="E64" s="230">
        <f t="shared" si="11"/>
        <v>77.31</v>
      </c>
      <c r="F64" s="230">
        <f t="shared" si="11"/>
        <v>327.78999999999996</v>
      </c>
      <c r="G64" s="230">
        <f t="shared" si="11"/>
        <v>2339.04</v>
      </c>
      <c r="H64" s="230">
        <f t="shared" si="11"/>
        <v>1.3706</v>
      </c>
      <c r="I64" s="230">
        <f t="shared" si="11"/>
        <v>95.875</v>
      </c>
      <c r="J64" s="230">
        <f t="shared" si="11"/>
        <v>731.38281000000006</v>
      </c>
      <c r="K64" s="230">
        <f t="shared" si="11"/>
        <v>6.4964999999999993</v>
      </c>
      <c r="L64" s="230">
        <f t="shared" si="11"/>
        <v>818.78750000000002</v>
      </c>
      <c r="M64" s="230">
        <f t="shared" si="11"/>
        <v>1074.4924999999998</v>
      </c>
      <c r="N64" s="230">
        <f t="shared" si="11"/>
        <v>261.40999999999997</v>
      </c>
      <c r="O64" s="230">
        <f t="shared" si="11"/>
        <v>20.740000000000002</v>
      </c>
    </row>
    <row r="65" spans="1:15" s="178" customFormat="1" ht="18" customHeight="1" thickTop="1" thickBot="1">
      <c r="A65" s="302" t="s">
        <v>78</v>
      </c>
      <c r="B65" s="374"/>
      <c r="C65" s="375"/>
      <c r="D65" s="230">
        <f t="shared" ref="D65:O65" si="12">D44+D53+D63</f>
        <v>68.900000000000006</v>
      </c>
      <c r="E65" s="230">
        <f t="shared" si="12"/>
        <v>69.239999999999995</v>
      </c>
      <c r="F65" s="230">
        <f t="shared" si="12"/>
        <v>270.7</v>
      </c>
      <c r="G65" s="230">
        <f t="shared" si="12"/>
        <v>2008.32</v>
      </c>
      <c r="H65" s="230">
        <f t="shared" si="12"/>
        <v>1.117</v>
      </c>
      <c r="I65" s="230">
        <f t="shared" si="12"/>
        <v>91.864000000000004</v>
      </c>
      <c r="J65" s="230">
        <f t="shared" si="12"/>
        <v>654.5059</v>
      </c>
      <c r="K65" s="230">
        <f t="shared" si="12"/>
        <v>5.4609999999999994</v>
      </c>
      <c r="L65" s="230">
        <f t="shared" si="12"/>
        <v>993.85500000000002</v>
      </c>
      <c r="M65" s="230">
        <f t="shared" si="12"/>
        <v>1086.3499999999999</v>
      </c>
      <c r="N65" s="230">
        <f t="shared" si="12"/>
        <v>209.27</v>
      </c>
      <c r="O65" s="230">
        <f t="shared" si="12"/>
        <v>10.510000000000002</v>
      </c>
    </row>
    <row r="66" spans="1:15" s="178" customFormat="1" ht="18" customHeight="1" thickTop="1" thickBot="1">
      <c r="A66" s="355" t="s">
        <v>42</v>
      </c>
      <c r="B66" s="356"/>
      <c r="C66" s="231"/>
      <c r="D66" s="230">
        <f t="shared" ref="D66:O66" si="13">D44+D53+D59+D63</f>
        <v>90.039999999999992</v>
      </c>
      <c r="E66" s="230">
        <f t="shared" si="13"/>
        <v>90.47</v>
      </c>
      <c r="F66" s="230">
        <f t="shared" si="13"/>
        <v>369.22999999999996</v>
      </c>
      <c r="G66" s="230">
        <f t="shared" si="13"/>
        <v>2665.84</v>
      </c>
      <c r="H66" s="230">
        <f t="shared" si="13"/>
        <v>1.5106000000000002</v>
      </c>
      <c r="I66" s="230">
        <f t="shared" si="13"/>
        <v>97.424999999999997</v>
      </c>
      <c r="J66" s="230">
        <f t="shared" si="13"/>
        <v>731.53281000000004</v>
      </c>
      <c r="K66" s="230">
        <f t="shared" si="13"/>
        <v>7.0964999999999989</v>
      </c>
      <c r="L66" s="230">
        <f t="shared" si="13"/>
        <v>1108.2874999999999</v>
      </c>
      <c r="M66" s="230">
        <f t="shared" si="13"/>
        <v>1347.4924999999998</v>
      </c>
      <c r="N66" s="230">
        <f t="shared" si="13"/>
        <v>299.90999999999997</v>
      </c>
      <c r="O66" s="232">
        <f t="shared" si="13"/>
        <v>21.540000000000003</v>
      </c>
    </row>
    <row r="67" spans="1:15" s="178" customFormat="1" ht="18" customHeight="1" thickTop="1">
      <c r="A67" s="215"/>
      <c r="B67" s="215"/>
      <c r="C67" s="215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</row>
    <row r="68" spans="1:15" s="178" customFormat="1" ht="18" customHeight="1">
      <c r="A68" s="215"/>
      <c r="B68" s="215"/>
      <c r="C68" s="215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7" t="s">
        <v>54</v>
      </c>
    </row>
    <row r="69" spans="1:15" s="178" customFormat="1" ht="18" customHeight="1">
      <c r="A69" s="214" t="s">
        <v>22</v>
      </c>
      <c r="B69" s="215"/>
      <c r="C69" s="215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</row>
    <row r="70" spans="1:15" s="178" customFormat="1" ht="18" customHeight="1" thickBot="1">
      <c r="A70" s="233"/>
      <c r="B70" s="215"/>
      <c r="C70" s="215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</row>
    <row r="71" spans="1:15" s="178" customFormat="1" ht="18" customHeight="1" thickTop="1">
      <c r="A71" s="369" t="s">
        <v>2</v>
      </c>
      <c r="B71" s="353" t="s">
        <v>38</v>
      </c>
      <c r="C71" s="353" t="s">
        <v>3</v>
      </c>
      <c r="D71" s="365" t="s">
        <v>4</v>
      </c>
      <c r="E71" s="365"/>
      <c r="F71" s="365"/>
      <c r="G71" s="365" t="s">
        <v>5</v>
      </c>
      <c r="H71" s="365" t="s">
        <v>6</v>
      </c>
      <c r="I71" s="365"/>
      <c r="J71" s="365"/>
      <c r="K71" s="365"/>
      <c r="L71" s="365" t="s">
        <v>7</v>
      </c>
      <c r="M71" s="365"/>
      <c r="N71" s="365"/>
      <c r="O71" s="366"/>
    </row>
    <row r="72" spans="1:15" s="178" customFormat="1" ht="18" customHeight="1" thickBot="1">
      <c r="A72" s="370"/>
      <c r="B72" s="354"/>
      <c r="C72" s="354"/>
      <c r="D72" s="259" t="s">
        <v>8</v>
      </c>
      <c r="E72" s="259" t="s">
        <v>9</v>
      </c>
      <c r="F72" s="259" t="s">
        <v>10</v>
      </c>
      <c r="G72" s="371"/>
      <c r="H72" s="259" t="s">
        <v>11</v>
      </c>
      <c r="I72" s="259" t="s">
        <v>12</v>
      </c>
      <c r="J72" s="259" t="s">
        <v>13</v>
      </c>
      <c r="K72" s="259" t="s">
        <v>14</v>
      </c>
      <c r="L72" s="259" t="s">
        <v>15</v>
      </c>
      <c r="M72" s="259" t="s">
        <v>16</v>
      </c>
      <c r="N72" s="259" t="s">
        <v>40</v>
      </c>
      <c r="O72" s="216" t="s">
        <v>17</v>
      </c>
    </row>
    <row r="73" spans="1:15" s="178" customFormat="1" ht="18" customHeight="1" thickTop="1">
      <c r="A73" s="351" t="s">
        <v>18</v>
      </c>
      <c r="B73" s="352"/>
      <c r="C73" s="217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38"/>
    </row>
    <row r="74" spans="1:15" s="206" customFormat="1" ht="18" customHeight="1">
      <c r="A74" s="128" t="s">
        <v>317</v>
      </c>
      <c r="B74" s="167" t="s">
        <v>110</v>
      </c>
      <c r="C74" s="168" t="s">
        <v>184</v>
      </c>
      <c r="D74" s="169">
        <v>20.350000000000001</v>
      </c>
      <c r="E74" s="169">
        <v>21.73</v>
      </c>
      <c r="F74" s="169">
        <v>71.540000000000006</v>
      </c>
      <c r="G74" s="169">
        <v>561.77</v>
      </c>
      <c r="H74" s="169">
        <v>0.26</v>
      </c>
      <c r="I74" s="169">
        <v>4.5999999999999996</v>
      </c>
      <c r="J74" s="169">
        <v>78</v>
      </c>
      <c r="K74" s="169">
        <v>5.5</v>
      </c>
      <c r="L74" s="169">
        <v>165.53</v>
      </c>
      <c r="M74" s="169">
        <v>128.69</v>
      </c>
      <c r="N74" s="169">
        <v>10.58</v>
      </c>
      <c r="O74" s="169">
        <v>1.23</v>
      </c>
    </row>
    <row r="75" spans="1:15" s="152" customFormat="1" ht="18" customHeight="1">
      <c r="A75" s="128" t="s">
        <v>250</v>
      </c>
      <c r="B75" s="47" t="s">
        <v>111</v>
      </c>
      <c r="C75" s="255">
        <v>100</v>
      </c>
      <c r="D75" s="48">
        <v>0.4</v>
      </c>
      <c r="E75" s="48">
        <v>0.4</v>
      </c>
      <c r="F75" s="48">
        <v>9.8000000000000007</v>
      </c>
      <c r="G75" s="48">
        <v>47</v>
      </c>
      <c r="H75" s="48">
        <v>0.03</v>
      </c>
      <c r="I75" s="48">
        <v>10</v>
      </c>
      <c r="J75" s="48">
        <v>0</v>
      </c>
      <c r="K75" s="48">
        <v>0.2</v>
      </c>
      <c r="L75" s="48">
        <v>16</v>
      </c>
      <c r="M75" s="48">
        <v>11</v>
      </c>
      <c r="N75" s="48">
        <v>9</v>
      </c>
      <c r="O75" s="92">
        <v>2.2000000000000002</v>
      </c>
    </row>
    <row r="76" spans="1:15" s="20" customFormat="1" ht="18" customHeight="1">
      <c r="A76" s="170" t="s">
        <v>112</v>
      </c>
      <c r="B76" s="47" t="s">
        <v>113</v>
      </c>
      <c r="C76" s="255">
        <v>200</v>
      </c>
      <c r="D76" s="48">
        <v>2</v>
      </c>
      <c r="E76" s="48">
        <v>1.85</v>
      </c>
      <c r="F76" s="48">
        <v>14.6</v>
      </c>
      <c r="G76" s="48">
        <v>83</v>
      </c>
      <c r="H76" s="48">
        <v>0.04</v>
      </c>
      <c r="I76" s="48">
        <v>0.03</v>
      </c>
      <c r="J76" s="48">
        <v>0.01</v>
      </c>
      <c r="K76" s="48">
        <v>0</v>
      </c>
      <c r="L76" s="48">
        <v>115.82</v>
      </c>
      <c r="M76" s="48">
        <v>93</v>
      </c>
      <c r="N76" s="48">
        <v>15</v>
      </c>
      <c r="O76" s="92">
        <v>0.87</v>
      </c>
    </row>
    <row r="77" spans="1:15" s="178" customFormat="1" ht="18" customHeight="1" thickBot="1">
      <c r="A77" s="359" t="s">
        <v>19</v>
      </c>
      <c r="B77" s="360"/>
      <c r="C77" s="258">
        <v>530</v>
      </c>
      <c r="D77" s="220">
        <f t="shared" ref="D77:O77" si="14">SUM(D74:D76)</f>
        <v>22.75</v>
      </c>
      <c r="E77" s="220">
        <f t="shared" si="14"/>
        <v>23.98</v>
      </c>
      <c r="F77" s="220">
        <f t="shared" si="14"/>
        <v>95.94</v>
      </c>
      <c r="G77" s="220">
        <f t="shared" si="14"/>
        <v>691.77</v>
      </c>
      <c r="H77" s="220">
        <f t="shared" si="14"/>
        <v>0.33</v>
      </c>
      <c r="I77" s="220">
        <f t="shared" si="14"/>
        <v>14.629999999999999</v>
      </c>
      <c r="J77" s="220">
        <f t="shared" si="14"/>
        <v>78.010000000000005</v>
      </c>
      <c r="K77" s="220">
        <f t="shared" si="14"/>
        <v>5.7</v>
      </c>
      <c r="L77" s="220">
        <f t="shared" si="14"/>
        <v>297.35000000000002</v>
      </c>
      <c r="M77" s="220">
        <f t="shared" si="14"/>
        <v>232.69</v>
      </c>
      <c r="N77" s="220">
        <f t="shared" si="14"/>
        <v>34.58</v>
      </c>
      <c r="O77" s="221">
        <f t="shared" si="14"/>
        <v>4.3</v>
      </c>
    </row>
    <row r="78" spans="1:15" s="178" customFormat="1" ht="18" customHeight="1" thickTop="1">
      <c r="A78" s="351" t="s">
        <v>20</v>
      </c>
      <c r="B78" s="352"/>
      <c r="C78" s="257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3"/>
    </row>
    <row r="79" spans="1:15" s="152" customFormat="1" ht="18" customHeight="1">
      <c r="A79" s="126" t="s">
        <v>254</v>
      </c>
      <c r="B79" s="27" t="s">
        <v>82</v>
      </c>
      <c r="C79" s="28">
        <v>100</v>
      </c>
      <c r="D79" s="29">
        <v>2.4</v>
      </c>
      <c r="E79" s="29">
        <v>7.1</v>
      </c>
      <c r="F79" s="29">
        <v>10.4</v>
      </c>
      <c r="G79" s="29">
        <v>115</v>
      </c>
      <c r="H79" s="29">
        <v>0.03</v>
      </c>
      <c r="I79" s="29">
        <v>7.9</v>
      </c>
      <c r="J79" s="29">
        <v>0</v>
      </c>
      <c r="K79" s="29">
        <v>3.8</v>
      </c>
      <c r="L79" s="29">
        <v>44</v>
      </c>
      <c r="M79" s="29">
        <v>58</v>
      </c>
      <c r="N79" s="29">
        <v>30</v>
      </c>
      <c r="O79" s="29">
        <v>1.7</v>
      </c>
    </row>
    <row r="80" spans="1:15" s="152" customFormat="1" ht="18" customHeight="1">
      <c r="A80" s="126" t="s">
        <v>318</v>
      </c>
      <c r="B80" s="27" t="s">
        <v>145</v>
      </c>
      <c r="C80" s="28">
        <v>250</v>
      </c>
      <c r="D80" s="29">
        <v>2.1749999999999998</v>
      </c>
      <c r="E80" s="29">
        <v>4.45</v>
      </c>
      <c r="F80" s="29">
        <v>12.025</v>
      </c>
      <c r="G80" s="29">
        <v>97</v>
      </c>
      <c r="H80" s="29">
        <v>6.5000000000000002E-2</v>
      </c>
      <c r="I80" s="29">
        <v>9.1750000000000007</v>
      </c>
      <c r="J80" s="29">
        <v>92.4</v>
      </c>
      <c r="K80" s="29">
        <v>0.25</v>
      </c>
      <c r="L80" s="29">
        <v>97.64</v>
      </c>
      <c r="M80" s="29">
        <v>92.814999999999998</v>
      </c>
      <c r="N80" s="29">
        <v>20</v>
      </c>
      <c r="O80" s="29">
        <v>9.7000000000000003E-2</v>
      </c>
    </row>
    <row r="81" spans="1:15" s="152" customFormat="1" ht="18" customHeight="1">
      <c r="A81" s="171" t="s">
        <v>244</v>
      </c>
      <c r="B81" s="172" t="s">
        <v>83</v>
      </c>
      <c r="C81" s="173" t="s">
        <v>114</v>
      </c>
      <c r="D81" s="174">
        <v>22.2</v>
      </c>
      <c r="E81" s="174">
        <v>20.010000000000002</v>
      </c>
      <c r="F81" s="174">
        <v>60.2</v>
      </c>
      <c r="G81" s="174">
        <v>509.69</v>
      </c>
      <c r="H81" s="29">
        <v>0.14000000000000001</v>
      </c>
      <c r="I81" s="29">
        <v>11.89</v>
      </c>
      <c r="J81" s="29">
        <v>183.33</v>
      </c>
      <c r="K81" s="29">
        <v>3.54</v>
      </c>
      <c r="L81" s="29">
        <v>150.08000000000001</v>
      </c>
      <c r="M81" s="29">
        <v>130.63999999999999</v>
      </c>
      <c r="N81" s="29">
        <v>19.811109999999999</v>
      </c>
      <c r="O81" s="29">
        <v>0.18</v>
      </c>
    </row>
    <row r="82" spans="1:15" s="152" customFormat="1" ht="18" customHeight="1">
      <c r="A82" s="126" t="s">
        <v>246</v>
      </c>
      <c r="B82" s="27" t="s">
        <v>97</v>
      </c>
      <c r="C82" s="28">
        <v>60</v>
      </c>
      <c r="D82" s="29">
        <v>4.5599999999999996</v>
      </c>
      <c r="E82" s="29">
        <v>0.48</v>
      </c>
      <c r="F82" s="29">
        <v>29.52</v>
      </c>
      <c r="G82" s="29">
        <v>141</v>
      </c>
      <c r="H82" s="29">
        <v>6.6000000000000003E-2</v>
      </c>
      <c r="I82" s="29">
        <v>0</v>
      </c>
      <c r="J82" s="29">
        <v>0</v>
      </c>
      <c r="K82" s="29">
        <v>0.66</v>
      </c>
      <c r="L82" s="29">
        <v>12</v>
      </c>
      <c r="M82" s="29">
        <v>39</v>
      </c>
      <c r="N82" s="29">
        <v>8.4</v>
      </c>
      <c r="O82" s="29">
        <v>0.66</v>
      </c>
    </row>
    <row r="83" spans="1:15" s="152" customFormat="1" ht="18" customHeight="1">
      <c r="A83" s="126" t="s">
        <v>250</v>
      </c>
      <c r="B83" s="27" t="s">
        <v>102</v>
      </c>
      <c r="C83" s="28">
        <v>100</v>
      </c>
      <c r="D83" s="29">
        <v>0.8</v>
      </c>
      <c r="E83" s="29">
        <v>0.4</v>
      </c>
      <c r="F83" s="29">
        <v>8.1</v>
      </c>
      <c r="G83" s="29">
        <v>47</v>
      </c>
      <c r="H83" s="31">
        <v>0.02</v>
      </c>
      <c r="I83" s="31">
        <v>180</v>
      </c>
      <c r="J83" s="31">
        <v>0</v>
      </c>
      <c r="K83" s="31">
        <v>0.3</v>
      </c>
      <c r="L83" s="31">
        <v>40</v>
      </c>
      <c r="M83" s="31">
        <v>34</v>
      </c>
      <c r="N83" s="31">
        <v>25</v>
      </c>
      <c r="O83" s="32">
        <v>0.8</v>
      </c>
    </row>
    <row r="84" spans="1:15" s="152" customFormat="1" ht="18" customHeight="1">
      <c r="A84" s="126" t="s">
        <v>255</v>
      </c>
      <c r="B84" s="78" t="s">
        <v>101</v>
      </c>
      <c r="C84" s="28">
        <v>200</v>
      </c>
      <c r="D84" s="29">
        <v>0.3</v>
      </c>
      <c r="E84" s="29">
        <v>0</v>
      </c>
      <c r="F84" s="29">
        <v>20.100000000000001</v>
      </c>
      <c r="G84" s="29">
        <v>81</v>
      </c>
      <c r="H84" s="29">
        <v>0</v>
      </c>
      <c r="I84" s="29">
        <v>0.8</v>
      </c>
      <c r="J84" s="29">
        <v>0</v>
      </c>
      <c r="K84" s="29">
        <v>0</v>
      </c>
      <c r="L84" s="29">
        <v>10</v>
      </c>
      <c r="M84" s="29">
        <v>6</v>
      </c>
      <c r="N84" s="29">
        <v>3</v>
      </c>
      <c r="O84" s="41">
        <v>0.6</v>
      </c>
    </row>
    <row r="85" spans="1:15" s="178" customFormat="1" ht="18" customHeight="1" thickBot="1">
      <c r="A85" s="359" t="s">
        <v>21</v>
      </c>
      <c r="B85" s="360"/>
      <c r="C85" s="258">
        <v>910</v>
      </c>
      <c r="D85" s="220">
        <f t="shared" ref="D85:K85" si="15">SUM(D79:D84)</f>
        <v>32.434999999999995</v>
      </c>
      <c r="E85" s="220">
        <f t="shared" si="15"/>
        <v>32.44</v>
      </c>
      <c r="F85" s="220">
        <f t="shared" si="15"/>
        <v>140.345</v>
      </c>
      <c r="G85" s="220">
        <f t="shared" si="15"/>
        <v>990.69</v>
      </c>
      <c r="H85" s="220">
        <f t="shared" si="15"/>
        <v>0.32100000000000006</v>
      </c>
      <c r="I85" s="220">
        <f t="shared" si="15"/>
        <v>209.76500000000001</v>
      </c>
      <c r="J85" s="220">
        <f t="shared" si="15"/>
        <v>275.73</v>
      </c>
      <c r="K85" s="220">
        <f t="shared" si="15"/>
        <v>8.5500000000000007</v>
      </c>
      <c r="L85" s="220">
        <v>292.58999999999997</v>
      </c>
      <c r="M85" s="220">
        <f>SUM(M79:M84)</f>
        <v>360.45499999999998</v>
      </c>
      <c r="N85" s="220">
        <f>SUM(N79:N84)</f>
        <v>106.21111000000001</v>
      </c>
      <c r="O85" s="221">
        <f>SUM(O79:O84)</f>
        <v>4.0369999999999999</v>
      </c>
    </row>
    <row r="86" spans="1:15" s="178" customFormat="1" ht="18" customHeight="1" thickTop="1">
      <c r="A86" s="367" t="s">
        <v>47</v>
      </c>
      <c r="B86" s="368"/>
      <c r="C86" s="224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6"/>
    </row>
    <row r="87" spans="1:15" s="152" customFormat="1" ht="18" customHeight="1">
      <c r="A87" s="126" t="s">
        <v>94</v>
      </c>
      <c r="B87" s="27" t="s">
        <v>95</v>
      </c>
      <c r="C87" s="28">
        <v>100</v>
      </c>
      <c r="D87" s="29">
        <v>3.1</v>
      </c>
      <c r="E87" s="29">
        <v>0.2</v>
      </c>
      <c r="F87" s="29">
        <v>6.7</v>
      </c>
      <c r="G87" s="29">
        <v>40</v>
      </c>
      <c r="H87" s="29">
        <v>0.12</v>
      </c>
      <c r="I87" s="29">
        <v>10</v>
      </c>
      <c r="J87" s="29">
        <v>0.3</v>
      </c>
      <c r="K87" s="29">
        <v>0</v>
      </c>
      <c r="L87" s="29">
        <v>20</v>
      </c>
      <c r="M87" s="29">
        <v>62</v>
      </c>
      <c r="N87" s="29">
        <v>21</v>
      </c>
      <c r="O87" s="29">
        <v>0.7</v>
      </c>
    </row>
    <row r="88" spans="1:15" s="152" customFormat="1" ht="18" customHeight="1">
      <c r="A88" s="126" t="s">
        <v>229</v>
      </c>
      <c r="B88" s="27" t="s">
        <v>228</v>
      </c>
      <c r="C88" s="28">
        <v>120</v>
      </c>
      <c r="D88" s="29">
        <v>13.151999999999999</v>
      </c>
      <c r="E88" s="29">
        <v>14.04</v>
      </c>
      <c r="F88" s="29">
        <v>16.044</v>
      </c>
      <c r="G88" s="29">
        <v>243.14400000000001</v>
      </c>
      <c r="H88" s="29">
        <v>0.3</v>
      </c>
      <c r="I88" s="29">
        <v>8.64</v>
      </c>
      <c r="J88" s="29">
        <v>210</v>
      </c>
      <c r="K88" s="29">
        <v>0</v>
      </c>
      <c r="L88" s="29">
        <v>26.4</v>
      </c>
      <c r="M88" s="29">
        <v>0</v>
      </c>
      <c r="N88" s="29">
        <v>0</v>
      </c>
      <c r="O88" s="29">
        <v>6.24</v>
      </c>
    </row>
    <row r="89" spans="1:15" s="152" customFormat="1" ht="18" customHeight="1">
      <c r="A89" s="126" t="s">
        <v>319</v>
      </c>
      <c r="B89" s="27" t="s">
        <v>88</v>
      </c>
      <c r="C89" s="28">
        <v>180</v>
      </c>
      <c r="D89" s="29">
        <v>3.42</v>
      </c>
      <c r="E89" s="29">
        <v>8.82</v>
      </c>
      <c r="F89" s="29">
        <v>22.86</v>
      </c>
      <c r="G89" s="29">
        <v>183.6</v>
      </c>
      <c r="H89" s="29">
        <v>0.18</v>
      </c>
      <c r="I89" s="29">
        <v>0.96</v>
      </c>
      <c r="J89" s="29">
        <v>80</v>
      </c>
      <c r="K89" s="29">
        <v>0.18</v>
      </c>
      <c r="L89" s="29">
        <v>19.8</v>
      </c>
      <c r="M89" s="29">
        <v>93.6</v>
      </c>
      <c r="N89" s="29">
        <v>36</v>
      </c>
      <c r="O89" s="29">
        <v>1.44</v>
      </c>
    </row>
    <row r="90" spans="1:15" s="152" customFormat="1" ht="18" customHeight="1">
      <c r="A90" s="126" t="s">
        <v>246</v>
      </c>
      <c r="B90" s="27" t="s">
        <v>97</v>
      </c>
      <c r="C90" s="28">
        <v>55</v>
      </c>
      <c r="D90" s="29">
        <v>4.18</v>
      </c>
      <c r="E90" s="29">
        <v>0.44</v>
      </c>
      <c r="F90" s="29">
        <v>27.06</v>
      </c>
      <c r="G90" s="29">
        <v>129.25</v>
      </c>
      <c r="H90" s="29">
        <v>6.0500000000000005E-2</v>
      </c>
      <c r="I90" s="29">
        <v>0</v>
      </c>
      <c r="J90" s="29">
        <v>0</v>
      </c>
      <c r="K90" s="29">
        <v>0.60499999999999998</v>
      </c>
      <c r="L90" s="29">
        <v>11</v>
      </c>
      <c r="M90" s="29">
        <v>35.75</v>
      </c>
      <c r="N90" s="29">
        <v>7.7</v>
      </c>
      <c r="O90" s="29">
        <v>0.60499999999999998</v>
      </c>
    </row>
    <row r="91" spans="1:15" s="152" customFormat="1" ht="18" customHeight="1">
      <c r="A91" s="126" t="s">
        <v>255</v>
      </c>
      <c r="B91" s="27" t="s">
        <v>141</v>
      </c>
      <c r="C91" s="28">
        <v>200</v>
      </c>
      <c r="D91" s="29">
        <v>0.3</v>
      </c>
      <c r="E91" s="29">
        <v>0</v>
      </c>
      <c r="F91" s="29">
        <v>20.100000000000001</v>
      </c>
      <c r="G91" s="29">
        <v>81</v>
      </c>
      <c r="H91" s="29">
        <v>0</v>
      </c>
      <c r="I91" s="29">
        <v>0.8</v>
      </c>
      <c r="J91" s="29">
        <v>0</v>
      </c>
      <c r="K91" s="29">
        <v>0</v>
      </c>
      <c r="L91" s="29">
        <v>10</v>
      </c>
      <c r="M91" s="29">
        <v>6</v>
      </c>
      <c r="N91" s="29">
        <v>3</v>
      </c>
      <c r="O91" s="41">
        <v>0.6</v>
      </c>
    </row>
    <row r="92" spans="1:15" s="178" customFormat="1" ht="18" customHeight="1" thickBot="1">
      <c r="A92" s="350" t="s">
        <v>48</v>
      </c>
      <c r="B92" s="347"/>
      <c r="C92" s="258">
        <f>SUM(C87:C91)</f>
        <v>655</v>
      </c>
      <c r="D92" s="220">
        <f t="shared" ref="D92:K92" si="16">SUM(D87:D91)</f>
        <v>24.151999999999997</v>
      </c>
      <c r="E92" s="220">
        <f t="shared" si="16"/>
        <v>23.5</v>
      </c>
      <c r="F92" s="220">
        <f t="shared" si="16"/>
        <v>92.76400000000001</v>
      </c>
      <c r="G92" s="220">
        <f t="shared" si="16"/>
        <v>676.99400000000003</v>
      </c>
      <c r="H92" s="220">
        <f t="shared" si="16"/>
        <v>0.66049999999999998</v>
      </c>
      <c r="I92" s="220">
        <f t="shared" si="16"/>
        <v>20.400000000000002</v>
      </c>
      <c r="J92" s="220">
        <f t="shared" si="16"/>
        <v>290.3</v>
      </c>
      <c r="K92" s="220">
        <f t="shared" si="16"/>
        <v>0.78499999999999992</v>
      </c>
      <c r="L92" s="220">
        <v>198.77</v>
      </c>
      <c r="M92" s="220">
        <f>SUM(M87:M91)</f>
        <v>197.35</v>
      </c>
      <c r="N92" s="220">
        <f>SUM(N87:N91)</f>
        <v>67.7</v>
      </c>
      <c r="O92" s="221">
        <f>SUM(O87:O91)</f>
        <v>9.5850000000000009</v>
      </c>
    </row>
    <row r="93" spans="1:15" s="178" customFormat="1" ht="18" customHeight="1" thickTop="1">
      <c r="A93" s="351" t="s">
        <v>51</v>
      </c>
      <c r="B93" s="352"/>
      <c r="C93" s="257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3"/>
    </row>
    <row r="94" spans="1:15" s="20" customFormat="1" ht="18" customHeight="1">
      <c r="A94" s="126" t="s">
        <v>266</v>
      </c>
      <c r="B94" s="27" t="s">
        <v>170</v>
      </c>
      <c r="C94" s="28">
        <v>200</v>
      </c>
      <c r="D94" s="29">
        <v>5.8</v>
      </c>
      <c r="E94" s="29">
        <v>5</v>
      </c>
      <c r="F94" s="29">
        <v>8</v>
      </c>
      <c r="G94" s="29">
        <v>100</v>
      </c>
      <c r="H94" s="29">
        <v>0.08</v>
      </c>
      <c r="I94" s="29">
        <v>1.4</v>
      </c>
      <c r="J94" s="29">
        <v>0.04</v>
      </c>
      <c r="K94" s="29">
        <v>0</v>
      </c>
      <c r="L94" s="29">
        <v>240</v>
      </c>
      <c r="M94" s="29">
        <v>180</v>
      </c>
      <c r="N94" s="29">
        <v>28</v>
      </c>
      <c r="O94" s="41">
        <v>0.2</v>
      </c>
    </row>
    <row r="95" spans="1:15" s="20" customFormat="1" ht="18" customHeight="1">
      <c r="A95" s="129" t="s">
        <v>276</v>
      </c>
      <c r="B95" s="59" t="s">
        <v>176</v>
      </c>
      <c r="C95" s="50">
        <v>75</v>
      </c>
      <c r="D95" s="51">
        <v>5.9</v>
      </c>
      <c r="E95" s="51">
        <v>4</v>
      </c>
      <c r="F95" s="51">
        <v>39.630000000000003</v>
      </c>
      <c r="G95" s="51">
        <v>218</v>
      </c>
      <c r="H95" s="51">
        <v>0.02</v>
      </c>
      <c r="I95" s="51">
        <v>16.39</v>
      </c>
      <c r="J95" s="51">
        <v>0.05</v>
      </c>
      <c r="K95" s="51">
        <v>0.47</v>
      </c>
      <c r="L95" s="51">
        <v>57.9</v>
      </c>
      <c r="M95" s="51">
        <v>46.5</v>
      </c>
      <c r="N95" s="51">
        <v>8.25</v>
      </c>
      <c r="O95" s="52">
        <v>0.87</v>
      </c>
    </row>
    <row r="96" spans="1:15" s="178" customFormat="1" ht="18" customHeight="1" thickBot="1">
      <c r="A96" s="350" t="s">
        <v>52</v>
      </c>
      <c r="B96" s="347"/>
      <c r="C96" s="258"/>
      <c r="D96" s="220">
        <f t="shared" ref="D96:O96" si="17">SUM(D94:D95)</f>
        <v>11.7</v>
      </c>
      <c r="E96" s="220">
        <f t="shared" si="17"/>
        <v>9</v>
      </c>
      <c r="F96" s="220">
        <f t="shared" si="17"/>
        <v>47.63</v>
      </c>
      <c r="G96" s="220">
        <f t="shared" si="17"/>
        <v>318</v>
      </c>
      <c r="H96" s="220">
        <f t="shared" si="17"/>
        <v>0.1</v>
      </c>
      <c r="I96" s="220">
        <f t="shared" si="17"/>
        <v>17.79</v>
      </c>
      <c r="J96" s="220">
        <f t="shared" si="17"/>
        <v>0.09</v>
      </c>
      <c r="K96" s="220">
        <f t="shared" si="17"/>
        <v>0.47</v>
      </c>
      <c r="L96" s="220">
        <f t="shared" si="17"/>
        <v>297.89999999999998</v>
      </c>
      <c r="M96" s="220">
        <f t="shared" si="17"/>
        <v>226.5</v>
      </c>
      <c r="N96" s="220">
        <f t="shared" si="17"/>
        <v>36.25</v>
      </c>
      <c r="O96" s="221">
        <f t="shared" si="17"/>
        <v>1.07</v>
      </c>
    </row>
    <row r="97" spans="1:15" s="178" customFormat="1" ht="18" customHeight="1" thickTop="1" thickBot="1">
      <c r="A97" s="319" t="s">
        <v>57</v>
      </c>
      <c r="B97" s="348"/>
      <c r="C97" s="349"/>
      <c r="D97" s="230">
        <f>D77+D85+D92</f>
        <v>79.336999999999989</v>
      </c>
      <c r="E97" s="230">
        <f t="shared" ref="E97:O97" si="18">E77+E85+E92</f>
        <v>79.92</v>
      </c>
      <c r="F97" s="230">
        <f t="shared" si="18"/>
        <v>329.04899999999998</v>
      </c>
      <c r="G97" s="230">
        <f t="shared" si="18"/>
        <v>2359.4540000000002</v>
      </c>
      <c r="H97" s="230">
        <f t="shared" si="18"/>
        <v>1.3115000000000001</v>
      </c>
      <c r="I97" s="230">
        <f t="shared" si="18"/>
        <v>244.79500000000002</v>
      </c>
      <c r="J97" s="230">
        <f t="shared" si="18"/>
        <v>644.04</v>
      </c>
      <c r="K97" s="230">
        <f t="shared" si="18"/>
        <v>15.035</v>
      </c>
      <c r="L97" s="230">
        <f t="shared" si="18"/>
        <v>788.71</v>
      </c>
      <c r="M97" s="230">
        <f t="shared" si="18"/>
        <v>790.495</v>
      </c>
      <c r="N97" s="230">
        <f t="shared" si="18"/>
        <v>208.49110999999999</v>
      </c>
      <c r="O97" s="230">
        <f t="shared" si="18"/>
        <v>17.922000000000001</v>
      </c>
    </row>
    <row r="98" spans="1:15" s="178" customFormat="1" ht="18" customHeight="1" thickTop="1" thickBot="1">
      <c r="A98" s="319" t="s">
        <v>58</v>
      </c>
      <c r="B98" s="348"/>
      <c r="C98" s="349"/>
      <c r="D98" s="230">
        <f>D77+D85+D96</f>
        <v>66.884999999999991</v>
      </c>
      <c r="E98" s="230">
        <f t="shared" ref="E98:O98" si="19">E77+E85+E96</f>
        <v>65.42</v>
      </c>
      <c r="F98" s="230">
        <f t="shared" si="19"/>
        <v>283.91500000000002</v>
      </c>
      <c r="G98" s="230">
        <f t="shared" si="19"/>
        <v>2000.46</v>
      </c>
      <c r="H98" s="230">
        <f t="shared" si="19"/>
        <v>0.751</v>
      </c>
      <c r="I98" s="230">
        <f t="shared" si="19"/>
        <v>242.185</v>
      </c>
      <c r="J98" s="230">
        <f t="shared" si="19"/>
        <v>353.83</v>
      </c>
      <c r="K98" s="230">
        <f t="shared" si="19"/>
        <v>14.72</v>
      </c>
      <c r="L98" s="230">
        <f t="shared" si="19"/>
        <v>887.84</v>
      </c>
      <c r="M98" s="230">
        <f t="shared" si="19"/>
        <v>819.64499999999998</v>
      </c>
      <c r="N98" s="230">
        <f t="shared" si="19"/>
        <v>177.04111</v>
      </c>
      <c r="O98" s="230">
        <f t="shared" si="19"/>
        <v>9.407</v>
      </c>
    </row>
    <row r="99" spans="1:15" s="178" customFormat="1" ht="18" customHeight="1" thickTop="1" thickBot="1">
      <c r="A99" s="355" t="s">
        <v>23</v>
      </c>
      <c r="B99" s="356"/>
      <c r="C99" s="231"/>
      <c r="D99" s="230">
        <f t="shared" ref="D99:O99" si="20">D77+D85+D92+D96</f>
        <v>91.036999999999992</v>
      </c>
      <c r="E99" s="230">
        <f t="shared" si="20"/>
        <v>88.92</v>
      </c>
      <c r="F99" s="230">
        <f t="shared" si="20"/>
        <v>376.67899999999997</v>
      </c>
      <c r="G99" s="230">
        <f t="shared" si="20"/>
        <v>2677.4540000000002</v>
      </c>
      <c r="H99" s="230">
        <f t="shared" si="20"/>
        <v>1.4115000000000002</v>
      </c>
      <c r="I99" s="230">
        <f t="shared" si="20"/>
        <v>262.58500000000004</v>
      </c>
      <c r="J99" s="230">
        <f t="shared" si="20"/>
        <v>644.13</v>
      </c>
      <c r="K99" s="230">
        <f t="shared" si="20"/>
        <v>15.505000000000001</v>
      </c>
      <c r="L99" s="230">
        <f t="shared" si="20"/>
        <v>1086.6100000000001</v>
      </c>
      <c r="M99" s="230">
        <f t="shared" si="20"/>
        <v>1016.995</v>
      </c>
      <c r="N99" s="230">
        <f t="shared" si="20"/>
        <v>244.74110999999999</v>
      </c>
      <c r="O99" s="232">
        <f t="shared" si="20"/>
        <v>18.992000000000001</v>
      </c>
    </row>
    <row r="100" spans="1:15" s="178" customFormat="1" ht="18" customHeight="1" thickTop="1">
      <c r="A100" s="215"/>
      <c r="B100" s="215"/>
      <c r="C100" s="215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7" t="s">
        <v>54</v>
      </c>
    </row>
    <row r="101" spans="1:15" s="178" customFormat="1" ht="18" customHeight="1" thickBot="1">
      <c r="A101" s="214" t="s">
        <v>24</v>
      </c>
      <c r="B101" s="215"/>
      <c r="C101" s="215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</row>
    <row r="102" spans="1:15" s="178" customFormat="1" ht="18" customHeight="1" thickTop="1">
      <c r="A102" s="369" t="s">
        <v>2</v>
      </c>
      <c r="B102" s="353" t="s">
        <v>38</v>
      </c>
      <c r="C102" s="353" t="s">
        <v>3</v>
      </c>
      <c r="D102" s="365" t="s">
        <v>4</v>
      </c>
      <c r="E102" s="365"/>
      <c r="F102" s="365"/>
      <c r="G102" s="365" t="s">
        <v>5</v>
      </c>
      <c r="H102" s="365" t="s">
        <v>6</v>
      </c>
      <c r="I102" s="365"/>
      <c r="J102" s="365"/>
      <c r="K102" s="365"/>
      <c r="L102" s="365" t="s">
        <v>7</v>
      </c>
      <c r="M102" s="365"/>
      <c r="N102" s="365"/>
      <c r="O102" s="366"/>
    </row>
    <row r="103" spans="1:15" s="178" customFormat="1" ht="18" customHeight="1" thickBot="1">
      <c r="A103" s="370"/>
      <c r="B103" s="354"/>
      <c r="C103" s="354"/>
      <c r="D103" s="259" t="s">
        <v>8</v>
      </c>
      <c r="E103" s="259" t="s">
        <v>9</v>
      </c>
      <c r="F103" s="259" t="s">
        <v>10</v>
      </c>
      <c r="G103" s="371"/>
      <c r="H103" s="259" t="s">
        <v>11</v>
      </c>
      <c r="I103" s="259" t="s">
        <v>12</v>
      </c>
      <c r="J103" s="259" t="s">
        <v>13</v>
      </c>
      <c r="K103" s="259" t="s">
        <v>14</v>
      </c>
      <c r="L103" s="259" t="s">
        <v>15</v>
      </c>
      <c r="M103" s="259" t="s">
        <v>16</v>
      </c>
      <c r="N103" s="259" t="s">
        <v>40</v>
      </c>
      <c r="O103" s="216" t="s">
        <v>17</v>
      </c>
    </row>
    <row r="104" spans="1:15" s="178" customFormat="1" ht="18" customHeight="1" thickTop="1">
      <c r="A104" s="351" t="s">
        <v>18</v>
      </c>
      <c r="B104" s="352"/>
      <c r="C104" s="217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38"/>
    </row>
    <row r="105" spans="1:15" s="152" customFormat="1" ht="18" customHeight="1">
      <c r="A105" s="126" t="s">
        <v>212</v>
      </c>
      <c r="B105" s="27" t="s">
        <v>122</v>
      </c>
      <c r="C105" s="28">
        <v>230</v>
      </c>
      <c r="D105" s="29">
        <v>18.91</v>
      </c>
      <c r="E105" s="29">
        <v>7.05</v>
      </c>
      <c r="F105" s="29">
        <v>53.161000000000001</v>
      </c>
      <c r="G105" s="29">
        <v>351.73</v>
      </c>
      <c r="H105" s="29">
        <v>0.28000000000000003</v>
      </c>
      <c r="I105" s="29">
        <v>0.03</v>
      </c>
      <c r="J105" s="29">
        <v>246.23</v>
      </c>
      <c r="K105" s="29">
        <v>0.92</v>
      </c>
      <c r="L105" s="29">
        <v>183.76</v>
      </c>
      <c r="M105" s="29">
        <v>249.69</v>
      </c>
      <c r="N105" s="29">
        <v>54.12</v>
      </c>
      <c r="O105" s="29">
        <v>0.68</v>
      </c>
    </row>
    <row r="106" spans="1:15" s="152" customFormat="1" ht="18" customHeight="1">
      <c r="A106" s="131" t="s">
        <v>296</v>
      </c>
      <c r="B106" s="27" t="s">
        <v>338</v>
      </c>
      <c r="C106" s="28">
        <v>60</v>
      </c>
      <c r="D106" s="29">
        <v>2.74</v>
      </c>
      <c r="E106" s="29">
        <v>13.84</v>
      </c>
      <c r="F106" s="29">
        <v>18</v>
      </c>
      <c r="G106" s="29">
        <v>207.52</v>
      </c>
      <c r="H106" s="29">
        <v>0.05</v>
      </c>
      <c r="I106" s="29">
        <v>0</v>
      </c>
      <c r="J106" s="29">
        <v>60</v>
      </c>
      <c r="K106" s="29">
        <v>0.3</v>
      </c>
      <c r="L106" s="29">
        <v>49.2</v>
      </c>
      <c r="M106" s="29">
        <v>13</v>
      </c>
      <c r="N106" s="29">
        <v>6.05</v>
      </c>
      <c r="O106" s="29">
        <v>1.28</v>
      </c>
    </row>
    <row r="107" spans="1:15" s="20" customFormat="1" ht="18" customHeight="1">
      <c r="A107" s="128" t="s">
        <v>256</v>
      </c>
      <c r="B107" s="47" t="s">
        <v>119</v>
      </c>
      <c r="C107" s="255">
        <v>200</v>
      </c>
      <c r="D107" s="48">
        <v>2.2000000000000002</v>
      </c>
      <c r="E107" s="48">
        <v>2.2000000000000002</v>
      </c>
      <c r="F107" s="48">
        <v>22.4</v>
      </c>
      <c r="G107" s="48">
        <v>118</v>
      </c>
      <c r="H107" s="48">
        <v>0.02</v>
      </c>
      <c r="I107" s="48">
        <v>0.2</v>
      </c>
      <c r="J107" s="48">
        <v>0.01</v>
      </c>
      <c r="K107" s="48">
        <v>0</v>
      </c>
      <c r="L107" s="48">
        <v>62</v>
      </c>
      <c r="M107" s="48">
        <v>71</v>
      </c>
      <c r="N107" s="48">
        <v>23</v>
      </c>
      <c r="O107" s="92">
        <v>1</v>
      </c>
    </row>
    <row r="108" spans="1:15" s="68" customFormat="1" ht="18" customHeight="1">
      <c r="A108" s="126" t="s">
        <v>250</v>
      </c>
      <c r="B108" s="27" t="s">
        <v>120</v>
      </c>
      <c r="C108" s="28">
        <v>100</v>
      </c>
      <c r="D108" s="31">
        <v>0.9</v>
      </c>
      <c r="E108" s="31">
        <v>0.2</v>
      </c>
      <c r="F108" s="31">
        <v>8.1</v>
      </c>
      <c r="G108" s="31">
        <v>43</v>
      </c>
      <c r="H108" s="31">
        <v>0.04</v>
      </c>
      <c r="I108" s="31">
        <v>60</v>
      </c>
      <c r="J108" s="31">
        <v>0</v>
      </c>
      <c r="K108" s="31">
        <v>0.2</v>
      </c>
      <c r="L108" s="31">
        <v>34</v>
      </c>
      <c r="M108" s="31">
        <v>23</v>
      </c>
      <c r="N108" s="31">
        <v>13</v>
      </c>
      <c r="O108" s="32">
        <v>0.3</v>
      </c>
    </row>
    <row r="109" spans="1:15" s="178" customFormat="1" ht="18" customHeight="1" thickBot="1">
      <c r="A109" s="359" t="s">
        <v>19</v>
      </c>
      <c r="B109" s="360"/>
      <c r="C109" s="258">
        <f>SUM(C105:C108)</f>
        <v>590</v>
      </c>
      <c r="D109" s="220">
        <f t="shared" ref="D109:K109" si="21">SUM(D105:D108)</f>
        <v>24.749999999999996</v>
      </c>
      <c r="E109" s="220">
        <f t="shared" si="21"/>
        <v>23.29</v>
      </c>
      <c r="F109" s="220">
        <f t="shared" si="21"/>
        <v>101.661</v>
      </c>
      <c r="G109" s="220">
        <f t="shared" si="21"/>
        <v>720.25</v>
      </c>
      <c r="H109" s="220">
        <f t="shared" si="21"/>
        <v>0.39</v>
      </c>
      <c r="I109" s="220">
        <f t="shared" si="21"/>
        <v>60.23</v>
      </c>
      <c r="J109" s="220">
        <f t="shared" si="21"/>
        <v>306.24</v>
      </c>
      <c r="K109" s="220">
        <f t="shared" si="21"/>
        <v>1.42</v>
      </c>
      <c r="L109" s="220">
        <v>309</v>
      </c>
      <c r="M109" s="220">
        <f>SUM(M105:M108)</f>
        <v>356.69</v>
      </c>
      <c r="N109" s="220">
        <f>SUM(N105:N108)</f>
        <v>96.169999999999987</v>
      </c>
      <c r="O109" s="221">
        <f>SUM(O105:O108)</f>
        <v>3.26</v>
      </c>
    </row>
    <row r="110" spans="1:15" s="178" customFormat="1" ht="18" customHeight="1" thickTop="1">
      <c r="A110" s="372" t="s">
        <v>20</v>
      </c>
      <c r="B110" s="373"/>
      <c r="C110" s="260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8"/>
    </row>
    <row r="111" spans="1:15" s="152" customFormat="1" ht="18" customHeight="1">
      <c r="A111" s="239" t="s">
        <v>116</v>
      </c>
      <c r="B111" s="47" t="s">
        <v>86</v>
      </c>
      <c r="C111" s="255">
        <v>100</v>
      </c>
      <c r="D111" s="48">
        <v>2</v>
      </c>
      <c r="E111" s="48">
        <v>9</v>
      </c>
      <c r="F111" s="48">
        <v>8.5399999999999991</v>
      </c>
      <c r="G111" s="48">
        <v>122</v>
      </c>
      <c r="H111" s="48">
        <v>0.02</v>
      </c>
      <c r="I111" s="48">
        <v>7</v>
      </c>
      <c r="J111" s="48">
        <v>0</v>
      </c>
      <c r="K111" s="48">
        <v>0</v>
      </c>
      <c r="L111" s="48">
        <v>41</v>
      </c>
      <c r="M111" s="48">
        <v>37</v>
      </c>
      <c r="N111" s="48">
        <v>15</v>
      </c>
      <c r="O111" s="48">
        <v>0.7</v>
      </c>
    </row>
    <row r="112" spans="1:15" s="152" customFormat="1" ht="18" customHeight="1">
      <c r="A112" s="126" t="s">
        <v>320</v>
      </c>
      <c r="B112" s="27" t="s">
        <v>191</v>
      </c>
      <c r="C112" s="28">
        <v>300</v>
      </c>
      <c r="D112" s="29">
        <v>2.76</v>
      </c>
      <c r="E112" s="29">
        <v>5.0999999999999996</v>
      </c>
      <c r="F112" s="29">
        <v>18.149999999999999</v>
      </c>
      <c r="G112" s="29">
        <v>129.6</v>
      </c>
      <c r="H112" s="29">
        <v>0.23399999999999999</v>
      </c>
      <c r="I112" s="29">
        <v>10.41</v>
      </c>
      <c r="J112" s="29">
        <v>135.69999999999999</v>
      </c>
      <c r="K112" s="29">
        <v>0.27</v>
      </c>
      <c r="L112" s="29">
        <v>22.8</v>
      </c>
      <c r="M112" s="29">
        <v>77.385999999999996</v>
      </c>
      <c r="N112" s="29">
        <v>30.6</v>
      </c>
      <c r="O112" s="29">
        <v>0.313</v>
      </c>
    </row>
    <row r="113" spans="1:15" s="152" customFormat="1" ht="18" customHeight="1">
      <c r="A113" s="130" t="s">
        <v>117</v>
      </c>
      <c r="B113" s="53" t="s">
        <v>233</v>
      </c>
      <c r="C113" s="255">
        <v>200</v>
      </c>
      <c r="D113" s="48">
        <v>17.7</v>
      </c>
      <c r="E113" s="48">
        <v>17.2</v>
      </c>
      <c r="F113" s="48">
        <v>16.7</v>
      </c>
      <c r="G113" s="48">
        <v>292.44</v>
      </c>
      <c r="H113" s="48">
        <v>0.23</v>
      </c>
      <c r="I113" s="48">
        <v>8.8699999999999992</v>
      </c>
      <c r="J113" s="48">
        <v>180</v>
      </c>
      <c r="K113" s="48">
        <v>0.56999999999999995</v>
      </c>
      <c r="L113" s="48">
        <v>237.15</v>
      </c>
      <c r="M113" s="48">
        <v>223.6</v>
      </c>
      <c r="N113" s="48">
        <v>3.02</v>
      </c>
      <c r="O113" s="54">
        <v>0.05</v>
      </c>
    </row>
    <row r="114" spans="1:15" s="152" customFormat="1" ht="18" customHeight="1">
      <c r="A114" s="126" t="s">
        <v>246</v>
      </c>
      <c r="B114" s="27" t="s">
        <v>97</v>
      </c>
      <c r="C114" s="28">
        <v>100</v>
      </c>
      <c r="D114" s="29">
        <v>7.6</v>
      </c>
      <c r="E114" s="29">
        <v>0.8</v>
      </c>
      <c r="F114" s="29">
        <v>49.2</v>
      </c>
      <c r="G114" s="29">
        <v>235</v>
      </c>
      <c r="H114" s="29">
        <v>0.11</v>
      </c>
      <c r="I114" s="29">
        <v>0</v>
      </c>
      <c r="J114" s="29">
        <v>0</v>
      </c>
      <c r="K114" s="29">
        <v>1.1000000000000001</v>
      </c>
      <c r="L114" s="29">
        <v>20</v>
      </c>
      <c r="M114" s="29">
        <v>65</v>
      </c>
      <c r="N114" s="29">
        <v>14</v>
      </c>
      <c r="O114" s="41">
        <v>1.1000000000000001</v>
      </c>
    </row>
    <row r="115" spans="1:15" s="20" customFormat="1" ht="18" customHeight="1">
      <c r="A115" s="126" t="s">
        <v>250</v>
      </c>
      <c r="B115" s="27" t="s">
        <v>98</v>
      </c>
      <c r="C115" s="28">
        <v>100</v>
      </c>
      <c r="D115" s="29">
        <v>1.5</v>
      </c>
      <c r="E115" s="29">
        <v>0.5</v>
      </c>
      <c r="F115" s="29">
        <v>21</v>
      </c>
      <c r="G115" s="29">
        <v>96</v>
      </c>
      <c r="H115" s="29">
        <v>0.04</v>
      </c>
      <c r="I115" s="29">
        <v>10</v>
      </c>
      <c r="J115" s="29">
        <v>0</v>
      </c>
      <c r="K115" s="29">
        <v>0.4</v>
      </c>
      <c r="L115" s="29">
        <v>8</v>
      </c>
      <c r="M115" s="29">
        <v>28</v>
      </c>
      <c r="N115" s="29">
        <v>42</v>
      </c>
      <c r="O115" s="41">
        <v>0.6</v>
      </c>
    </row>
    <row r="116" spans="1:15" s="68" customFormat="1" ht="18" customHeight="1">
      <c r="A116" s="126" t="s">
        <v>231</v>
      </c>
      <c r="B116" s="78" t="s">
        <v>192</v>
      </c>
      <c r="C116" s="28">
        <v>200</v>
      </c>
      <c r="D116" s="29">
        <v>0.5</v>
      </c>
      <c r="E116" s="29">
        <v>0</v>
      </c>
      <c r="F116" s="29">
        <v>27</v>
      </c>
      <c r="G116" s="29">
        <v>110</v>
      </c>
      <c r="H116" s="29">
        <v>0.01</v>
      </c>
      <c r="I116" s="29">
        <v>0.5</v>
      </c>
      <c r="J116" s="29">
        <v>0</v>
      </c>
      <c r="K116" s="29">
        <v>0</v>
      </c>
      <c r="L116" s="29">
        <v>28</v>
      </c>
      <c r="M116" s="29">
        <v>19</v>
      </c>
      <c r="N116" s="29">
        <v>7</v>
      </c>
      <c r="O116" s="41">
        <v>0.14000000000000001</v>
      </c>
    </row>
    <row r="117" spans="1:15" s="178" customFormat="1" ht="18" customHeight="1" thickBot="1">
      <c r="A117" s="359" t="s">
        <v>21</v>
      </c>
      <c r="B117" s="360"/>
      <c r="C117" s="258">
        <f>SUM(C111:C116)</f>
        <v>1000</v>
      </c>
      <c r="D117" s="220">
        <f t="shared" ref="D117:O117" si="22">SUM(D111:D116)</f>
        <v>32.06</v>
      </c>
      <c r="E117" s="220">
        <f t="shared" si="22"/>
        <v>32.599999999999994</v>
      </c>
      <c r="F117" s="220">
        <f t="shared" si="22"/>
        <v>140.59</v>
      </c>
      <c r="G117" s="220">
        <f t="shared" si="22"/>
        <v>985.04</v>
      </c>
      <c r="H117" s="220">
        <f t="shared" si="22"/>
        <v>0.64400000000000002</v>
      </c>
      <c r="I117" s="220">
        <f t="shared" si="22"/>
        <v>36.78</v>
      </c>
      <c r="J117" s="220">
        <f t="shared" si="22"/>
        <v>315.7</v>
      </c>
      <c r="K117" s="220">
        <f t="shared" si="22"/>
        <v>2.34</v>
      </c>
      <c r="L117" s="220">
        <f t="shared" si="22"/>
        <v>356.95</v>
      </c>
      <c r="M117" s="220">
        <f t="shared" si="22"/>
        <v>449.98599999999999</v>
      </c>
      <c r="N117" s="220">
        <f t="shared" si="22"/>
        <v>111.62</v>
      </c>
      <c r="O117" s="221">
        <f t="shared" si="22"/>
        <v>2.9030000000000005</v>
      </c>
    </row>
    <row r="118" spans="1:15" s="178" customFormat="1" ht="18" customHeight="1" thickTop="1">
      <c r="A118" s="361" t="s">
        <v>47</v>
      </c>
      <c r="B118" s="362"/>
      <c r="C118" s="224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6"/>
    </row>
    <row r="119" spans="1:15" s="68" customFormat="1" ht="18" customHeight="1">
      <c r="A119" s="166" t="s">
        <v>270</v>
      </c>
      <c r="B119" s="80" t="s">
        <v>135</v>
      </c>
      <c r="C119" s="81">
        <v>120</v>
      </c>
      <c r="D119" s="82">
        <v>9.1</v>
      </c>
      <c r="E119" s="82">
        <v>9.4</v>
      </c>
      <c r="F119" s="82">
        <v>18.8</v>
      </c>
      <c r="G119" s="82">
        <v>195.7</v>
      </c>
      <c r="H119" s="82">
        <v>0.02</v>
      </c>
      <c r="I119" s="82">
        <v>1.998</v>
      </c>
      <c r="J119" s="82">
        <v>1.8898999999999999E-2</v>
      </c>
      <c r="K119" s="82">
        <v>0.21</v>
      </c>
      <c r="L119" s="82">
        <v>18.28</v>
      </c>
      <c r="M119" s="82">
        <v>7.7</v>
      </c>
      <c r="N119" s="82">
        <v>19.983000000000001</v>
      </c>
      <c r="O119" s="83">
        <v>0.64</v>
      </c>
    </row>
    <row r="120" spans="1:15" s="152" customFormat="1" ht="18" customHeight="1">
      <c r="A120" s="126" t="s">
        <v>321</v>
      </c>
      <c r="B120" s="27" t="s">
        <v>93</v>
      </c>
      <c r="C120" s="28">
        <v>210</v>
      </c>
      <c r="D120" s="29">
        <v>9.35</v>
      </c>
      <c r="E120" s="29">
        <v>5.15</v>
      </c>
      <c r="F120" s="29">
        <v>55.18</v>
      </c>
      <c r="G120" s="29">
        <v>304.73</v>
      </c>
      <c r="H120" s="29">
        <v>0.08</v>
      </c>
      <c r="I120" s="29">
        <v>0</v>
      </c>
      <c r="J120" s="29">
        <v>245</v>
      </c>
      <c r="K120" s="29">
        <v>1.1200000000000001</v>
      </c>
      <c r="L120" s="29">
        <v>98.4</v>
      </c>
      <c r="M120" s="29">
        <v>249.13</v>
      </c>
      <c r="N120" s="29">
        <v>11.34</v>
      </c>
      <c r="O120" s="29">
        <v>0.12</v>
      </c>
    </row>
    <row r="121" spans="1:15" s="68" customFormat="1" ht="18" customHeight="1">
      <c r="A121" s="128" t="s">
        <v>246</v>
      </c>
      <c r="B121" s="47" t="s">
        <v>97</v>
      </c>
      <c r="C121" s="255">
        <v>25</v>
      </c>
      <c r="D121" s="48">
        <v>1.9</v>
      </c>
      <c r="E121" s="48">
        <v>0.2</v>
      </c>
      <c r="F121" s="48">
        <v>12.3</v>
      </c>
      <c r="G121" s="48">
        <v>58.75</v>
      </c>
      <c r="H121" s="48">
        <v>2.75E-2</v>
      </c>
      <c r="I121" s="48">
        <v>0</v>
      </c>
      <c r="J121" s="48">
        <v>0</v>
      </c>
      <c r="K121" s="48">
        <v>0.27500000000000002</v>
      </c>
      <c r="L121" s="48">
        <v>5</v>
      </c>
      <c r="M121" s="48">
        <v>16.25</v>
      </c>
      <c r="N121" s="48">
        <v>3.5</v>
      </c>
      <c r="O121" s="48">
        <v>0.27500000000000002</v>
      </c>
    </row>
    <row r="122" spans="1:15" s="68" customFormat="1" ht="18" customHeight="1">
      <c r="A122" s="156" t="s">
        <v>271</v>
      </c>
      <c r="B122" s="37" t="s">
        <v>136</v>
      </c>
      <c r="C122" s="38">
        <v>200</v>
      </c>
      <c r="D122" s="39">
        <v>0.3</v>
      </c>
      <c r="E122" s="39">
        <v>0.1</v>
      </c>
      <c r="F122" s="39">
        <v>17.2</v>
      </c>
      <c r="G122" s="39">
        <v>71</v>
      </c>
      <c r="H122" s="39">
        <v>0.01</v>
      </c>
      <c r="I122" s="39">
        <v>24</v>
      </c>
      <c r="J122" s="39">
        <v>0</v>
      </c>
      <c r="K122" s="39">
        <v>0</v>
      </c>
      <c r="L122" s="39">
        <v>11</v>
      </c>
      <c r="M122" s="39">
        <v>10</v>
      </c>
      <c r="N122" s="39">
        <v>9</v>
      </c>
      <c r="O122" s="40">
        <v>0.4</v>
      </c>
    </row>
    <row r="123" spans="1:15" s="178" customFormat="1" ht="18" customHeight="1" thickBot="1">
      <c r="A123" s="350" t="s">
        <v>50</v>
      </c>
      <c r="B123" s="347"/>
      <c r="C123" s="258">
        <f>SUM(C119:C122)</f>
        <v>555</v>
      </c>
      <c r="D123" s="220">
        <f t="shared" ref="D123:K123" si="23">SUM(D119:D122)</f>
        <v>20.65</v>
      </c>
      <c r="E123" s="220">
        <f t="shared" si="23"/>
        <v>14.85</v>
      </c>
      <c r="F123" s="220">
        <f t="shared" si="23"/>
        <v>103.48</v>
      </c>
      <c r="G123" s="264">
        <f t="shared" si="23"/>
        <v>630.18000000000006</v>
      </c>
      <c r="H123" s="220">
        <f t="shared" si="23"/>
        <v>0.13750000000000001</v>
      </c>
      <c r="I123" s="220">
        <f t="shared" si="23"/>
        <v>25.998000000000001</v>
      </c>
      <c r="J123" s="220">
        <f t="shared" si="23"/>
        <v>245.018899</v>
      </c>
      <c r="K123" s="220">
        <f t="shared" si="23"/>
        <v>1.605</v>
      </c>
      <c r="L123" s="220">
        <v>308.5</v>
      </c>
      <c r="M123" s="220">
        <f>SUM(M119:M122)</f>
        <v>283.08</v>
      </c>
      <c r="N123" s="220">
        <f>SUM(N119:N122)</f>
        <v>43.823</v>
      </c>
      <c r="O123" s="221">
        <f>SUM(O119:O122)</f>
        <v>1.4350000000000001</v>
      </c>
    </row>
    <row r="124" spans="1:15" s="178" customFormat="1" ht="18" customHeight="1" thickTop="1">
      <c r="A124" s="377" t="s">
        <v>51</v>
      </c>
      <c r="B124" s="378"/>
      <c r="C124" s="257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3"/>
    </row>
    <row r="125" spans="1:15" s="152" customFormat="1" ht="18" customHeight="1">
      <c r="A125" s="127" t="s">
        <v>266</v>
      </c>
      <c r="B125" s="57" t="s">
        <v>171</v>
      </c>
      <c r="C125" s="28">
        <v>200</v>
      </c>
      <c r="D125" s="31">
        <v>5.8</v>
      </c>
      <c r="E125" s="31">
        <v>5</v>
      </c>
      <c r="F125" s="31">
        <v>8</v>
      </c>
      <c r="G125" s="31">
        <v>100</v>
      </c>
      <c r="H125" s="31">
        <v>0.08</v>
      </c>
      <c r="I125" s="31">
        <v>11.4</v>
      </c>
      <c r="J125" s="31">
        <v>0.04</v>
      </c>
      <c r="K125" s="31">
        <v>0</v>
      </c>
      <c r="L125" s="31">
        <v>240</v>
      </c>
      <c r="M125" s="31">
        <v>180</v>
      </c>
      <c r="N125" s="31">
        <v>28</v>
      </c>
      <c r="O125" s="58">
        <v>0.2</v>
      </c>
    </row>
    <row r="126" spans="1:15" s="20" customFormat="1" ht="18" customHeight="1">
      <c r="A126" s="128" t="s">
        <v>280</v>
      </c>
      <c r="B126" s="87" t="s">
        <v>177</v>
      </c>
      <c r="C126" s="88">
        <v>60</v>
      </c>
      <c r="D126" s="62">
        <v>8</v>
      </c>
      <c r="E126" s="62">
        <v>9</v>
      </c>
      <c r="F126" s="62">
        <v>52.3</v>
      </c>
      <c r="G126" s="62">
        <v>322.2</v>
      </c>
      <c r="H126" s="62">
        <v>7.0000000000000007E-2</v>
      </c>
      <c r="I126" s="62">
        <v>0.1</v>
      </c>
      <c r="J126" s="62">
        <v>0.08</v>
      </c>
      <c r="K126" s="62" t="s">
        <v>208</v>
      </c>
      <c r="L126" s="61">
        <v>19</v>
      </c>
      <c r="M126" s="61">
        <v>57</v>
      </c>
      <c r="N126" s="61">
        <v>12</v>
      </c>
      <c r="O126" s="62">
        <v>0.8</v>
      </c>
    </row>
    <row r="127" spans="1:15" s="178" customFormat="1" ht="18" customHeight="1" thickBot="1">
      <c r="A127" s="350" t="s">
        <v>52</v>
      </c>
      <c r="B127" s="347"/>
      <c r="C127" s="240"/>
      <c r="D127" s="230">
        <f t="shared" ref="D127:O127" si="24">SUM(D125:D126)</f>
        <v>13.8</v>
      </c>
      <c r="E127" s="230">
        <f t="shared" si="24"/>
        <v>14</v>
      </c>
      <c r="F127" s="230">
        <f>SUM(F125:F126)</f>
        <v>60.3</v>
      </c>
      <c r="G127" s="230">
        <f t="shared" si="24"/>
        <v>422.2</v>
      </c>
      <c r="H127" s="230">
        <f t="shared" si="24"/>
        <v>0.15000000000000002</v>
      </c>
      <c r="I127" s="230">
        <f t="shared" si="24"/>
        <v>11.5</v>
      </c>
      <c r="J127" s="230">
        <f t="shared" si="24"/>
        <v>0.12</v>
      </c>
      <c r="K127" s="230">
        <f t="shared" si="24"/>
        <v>0</v>
      </c>
      <c r="L127" s="230">
        <f t="shared" si="24"/>
        <v>259</v>
      </c>
      <c r="M127" s="230">
        <f t="shared" si="24"/>
        <v>237</v>
      </c>
      <c r="N127" s="230">
        <f t="shared" si="24"/>
        <v>40</v>
      </c>
      <c r="O127" s="232">
        <f t="shared" si="24"/>
        <v>1</v>
      </c>
    </row>
    <row r="128" spans="1:15" s="178" customFormat="1" ht="18" customHeight="1" thickTop="1" thickBot="1">
      <c r="A128" s="319" t="s">
        <v>59</v>
      </c>
      <c r="B128" s="348"/>
      <c r="C128" s="349"/>
      <c r="D128" s="230">
        <f>D109+D117+D123</f>
        <v>77.460000000000008</v>
      </c>
      <c r="E128" s="230">
        <f t="shared" ref="E128:O128" si="25">E109+E117+E123</f>
        <v>70.739999999999995</v>
      </c>
      <c r="F128" s="230">
        <f t="shared" si="25"/>
        <v>345.73099999999999</v>
      </c>
      <c r="G128" s="230">
        <f t="shared" si="25"/>
        <v>2335.4700000000003</v>
      </c>
      <c r="H128" s="230">
        <f t="shared" si="25"/>
        <v>1.1715</v>
      </c>
      <c r="I128" s="230">
        <f t="shared" si="25"/>
        <v>123.008</v>
      </c>
      <c r="J128" s="230">
        <f t="shared" si="25"/>
        <v>866.95889900000009</v>
      </c>
      <c r="K128" s="230">
        <f t="shared" si="25"/>
        <v>5.3650000000000002</v>
      </c>
      <c r="L128" s="230">
        <f t="shared" si="25"/>
        <v>974.45</v>
      </c>
      <c r="M128" s="230">
        <f t="shared" si="25"/>
        <v>1089.7559999999999</v>
      </c>
      <c r="N128" s="230">
        <f t="shared" si="25"/>
        <v>251.613</v>
      </c>
      <c r="O128" s="230">
        <f t="shared" si="25"/>
        <v>7.5980000000000008</v>
      </c>
    </row>
    <row r="129" spans="1:15" s="178" customFormat="1" ht="18" customHeight="1" thickTop="1" thickBot="1">
      <c r="A129" s="319" t="s">
        <v>60</v>
      </c>
      <c r="B129" s="348"/>
      <c r="C129" s="349"/>
      <c r="D129" s="230">
        <f t="shared" ref="D129:O129" si="26">D109+D117+D127</f>
        <v>70.61</v>
      </c>
      <c r="E129" s="230">
        <f t="shared" si="26"/>
        <v>69.889999999999986</v>
      </c>
      <c r="F129" s="230">
        <f t="shared" si="26"/>
        <v>302.55099999999999</v>
      </c>
      <c r="G129" s="230">
        <f t="shared" si="26"/>
        <v>2127.4899999999998</v>
      </c>
      <c r="H129" s="230">
        <f t="shared" si="26"/>
        <v>1.1840000000000002</v>
      </c>
      <c r="I129" s="230">
        <f t="shared" si="26"/>
        <v>108.50999999999999</v>
      </c>
      <c r="J129" s="230">
        <f t="shared" si="26"/>
        <v>622.06000000000006</v>
      </c>
      <c r="K129" s="230">
        <f t="shared" si="26"/>
        <v>3.76</v>
      </c>
      <c r="L129" s="230">
        <f t="shared" si="26"/>
        <v>924.95</v>
      </c>
      <c r="M129" s="230">
        <f t="shared" si="26"/>
        <v>1043.6759999999999</v>
      </c>
      <c r="N129" s="230">
        <f t="shared" si="26"/>
        <v>247.79</v>
      </c>
      <c r="O129" s="230">
        <f t="shared" si="26"/>
        <v>7.1630000000000003</v>
      </c>
    </row>
    <row r="130" spans="1:15" s="178" customFormat="1" ht="18" customHeight="1" thickTop="1" thickBot="1">
      <c r="A130" s="355" t="s">
        <v>43</v>
      </c>
      <c r="B130" s="356"/>
      <c r="C130" s="231"/>
      <c r="D130" s="230">
        <f t="shared" ref="D130:O130" si="27">D109+D117+D123+D127</f>
        <v>91.26</v>
      </c>
      <c r="E130" s="230">
        <f t="shared" si="27"/>
        <v>84.74</v>
      </c>
      <c r="F130" s="230">
        <f t="shared" si="27"/>
        <v>406.03100000000001</v>
      </c>
      <c r="G130" s="230">
        <f t="shared" si="27"/>
        <v>2757.67</v>
      </c>
      <c r="H130" s="230">
        <f t="shared" si="27"/>
        <v>1.3214999999999999</v>
      </c>
      <c r="I130" s="230">
        <f t="shared" si="27"/>
        <v>134.50799999999998</v>
      </c>
      <c r="J130" s="230">
        <f t="shared" si="27"/>
        <v>867.07889900000009</v>
      </c>
      <c r="K130" s="230">
        <f t="shared" si="27"/>
        <v>5.3650000000000002</v>
      </c>
      <c r="L130" s="230">
        <f t="shared" si="27"/>
        <v>1233.45</v>
      </c>
      <c r="M130" s="230">
        <f t="shared" si="27"/>
        <v>1326.7559999999999</v>
      </c>
      <c r="N130" s="230">
        <f t="shared" si="27"/>
        <v>291.613</v>
      </c>
      <c r="O130" s="232">
        <f t="shared" si="27"/>
        <v>8.5980000000000008</v>
      </c>
    </row>
    <row r="131" spans="1:15" s="178" customFormat="1" ht="18" customHeight="1" thickTop="1">
      <c r="A131" s="215"/>
      <c r="B131" s="215"/>
      <c r="C131" s="215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</row>
    <row r="132" spans="1:15" s="178" customFormat="1" ht="18" customHeight="1">
      <c r="A132" s="215"/>
      <c r="B132" s="215"/>
      <c r="C132" s="215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7" t="s">
        <v>54</v>
      </c>
    </row>
    <row r="133" spans="1:15" s="178" customFormat="1" ht="18" customHeight="1" thickBot="1">
      <c r="A133" s="214" t="s">
        <v>25</v>
      </c>
      <c r="B133" s="215"/>
      <c r="C133" s="215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</row>
    <row r="134" spans="1:15" s="178" customFormat="1" ht="18" customHeight="1" thickTop="1">
      <c r="A134" s="369" t="s">
        <v>2</v>
      </c>
      <c r="B134" s="353" t="s">
        <v>38</v>
      </c>
      <c r="C134" s="353" t="s">
        <v>3</v>
      </c>
      <c r="D134" s="365" t="s">
        <v>4</v>
      </c>
      <c r="E134" s="365"/>
      <c r="F134" s="365"/>
      <c r="G134" s="365" t="s">
        <v>5</v>
      </c>
      <c r="H134" s="365" t="s">
        <v>6</v>
      </c>
      <c r="I134" s="365"/>
      <c r="J134" s="365"/>
      <c r="K134" s="365"/>
      <c r="L134" s="365" t="s">
        <v>7</v>
      </c>
      <c r="M134" s="365"/>
      <c r="N134" s="365"/>
      <c r="O134" s="366"/>
    </row>
    <row r="135" spans="1:15" s="178" customFormat="1" ht="18" customHeight="1" thickBot="1">
      <c r="A135" s="370"/>
      <c r="B135" s="354"/>
      <c r="C135" s="354"/>
      <c r="D135" s="259" t="s">
        <v>8</v>
      </c>
      <c r="E135" s="259" t="s">
        <v>9</v>
      </c>
      <c r="F135" s="259" t="s">
        <v>10</v>
      </c>
      <c r="G135" s="371"/>
      <c r="H135" s="259" t="s">
        <v>11</v>
      </c>
      <c r="I135" s="259" t="s">
        <v>12</v>
      </c>
      <c r="J135" s="259" t="s">
        <v>13</v>
      </c>
      <c r="K135" s="259" t="s">
        <v>14</v>
      </c>
      <c r="L135" s="259" t="s">
        <v>15</v>
      </c>
      <c r="M135" s="259" t="s">
        <v>16</v>
      </c>
      <c r="N135" s="259" t="s">
        <v>40</v>
      </c>
      <c r="O135" s="216" t="s">
        <v>17</v>
      </c>
    </row>
    <row r="136" spans="1:15" s="178" customFormat="1" ht="18" customHeight="1" thickTop="1">
      <c r="A136" s="351" t="s">
        <v>18</v>
      </c>
      <c r="B136" s="352"/>
      <c r="C136" s="217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38"/>
    </row>
    <row r="137" spans="1:15" s="68" customFormat="1" ht="18" customHeight="1">
      <c r="A137" s="164" t="s">
        <v>322</v>
      </c>
      <c r="B137" s="175" t="s">
        <v>106</v>
      </c>
      <c r="C137" s="74" t="s">
        <v>184</v>
      </c>
      <c r="D137" s="75">
        <v>20.010000000000002</v>
      </c>
      <c r="E137" s="75">
        <v>21.19</v>
      </c>
      <c r="F137" s="75">
        <v>71.56</v>
      </c>
      <c r="G137" s="75">
        <v>557.04</v>
      </c>
      <c r="H137" s="75">
        <v>0.23</v>
      </c>
      <c r="I137" s="75">
        <v>0.01</v>
      </c>
      <c r="J137" s="75">
        <v>198.95</v>
      </c>
      <c r="K137" s="75">
        <v>0.7</v>
      </c>
      <c r="L137" s="75">
        <v>292.35000000000002</v>
      </c>
      <c r="M137" s="75">
        <v>355.3</v>
      </c>
      <c r="N137" s="75">
        <v>87.5</v>
      </c>
      <c r="O137" s="75">
        <v>0.23</v>
      </c>
    </row>
    <row r="138" spans="1:15" s="152" customFormat="1" ht="18" customHeight="1">
      <c r="A138" s="126" t="s">
        <v>258</v>
      </c>
      <c r="B138" s="27" t="s">
        <v>123</v>
      </c>
      <c r="C138" s="28">
        <v>200</v>
      </c>
      <c r="D138" s="29">
        <v>3.2</v>
      </c>
      <c r="E138" s="29">
        <v>2.7</v>
      </c>
      <c r="F138" s="29">
        <v>15.9</v>
      </c>
      <c r="G138" s="29">
        <v>79</v>
      </c>
      <c r="H138" s="29">
        <v>0.04</v>
      </c>
      <c r="I138" s="29">
        <v>1.3</v>
      </c>
      <c r="J138" s="29">
        <v>0.02</v>
      </c>
      <c r="K138" s="29">
        <v>0</v>
      </c>
      <c r="L138" s="29">
        <v>126</v>
      </c>
      <c r="M138" s="29">
        <v>90</v>
      </c>
      <c r="N138" s="29">
        <v>14</v>
      </c>
      <c r="O138" s="29">
        <v>0.1</v>
      </c>
    </row>
    <row r="139" spans="1:15" s="20" customFormat="1" ht="18" customHeight="1">
      <c r="A139" s="126" t="s">
        <v>250</v>
      </c>
      <c r="B139" s="27" t="s">
        <v>92</v>
      </c>
      <c r="C139" s="28">
        <v>120</v>
      </c>
      <c r="D139" s="31">
        <v>0.48</v>
      </c>
      <c r="E139" s="31">
        <v>0.36</v>
      </c>
      <c r="F139" s="31">
        <v>12.360000000000001</v>
      </c>
      <c r="G139" s="31">
        <v>56.4</v>
      </c>
      <c r="H139" s="31">
        <v>2.4E-2</v>
      </c>
      <c r="I139" s="31">
        <v>6</v>
      </c>
      <c r="J139" s="31">
        <v>0</v>
      </c>
      <c r="K139" s="31">
        <v>0.48</v>
      </c>
      <c r="L139" s="31">
        <v>22.8</v>
      </c>
      <c r="M139" s="31">
        <v>19.2</v>
      </c>
      <c r="N139" s="31">
        <v>14.399999999999999</v>
      </c>
      <c r="O139" s="31">
        <v>2.76</v>
      </c>
    </row>
    <row r="140" spans="1:15" s="178" customFormat="1" ht="18" customHeight="1" thickBot="1">
      <c r="A140" s="359" t="s">
        <v>19</v>
      </c>
      <c r="B140" s="360"/>
      <c r="C140" s="258">
        <v>550</v>
      </c>
      <c r="D140" s="220">
        <f t="shared" ref="D140:K140" si="28">SUM(D137:D139)</f>
        <v>23.69</v>
      </c>
      <c r="E140" s="220">
        <f t="shared" si="28"/>
        <v>24.25</v>
      </c>
      <c r="F140" s="220">
        <f t="shared" si="28"/>
        <v>99.820000000000007</v>
      </c>
      <c r="G140" s="220">
        <f t="shared" si="28"/>
        <v>692.43999999999994</v>
      </c>
      <c r="H140" s="220">
        <f t="shared" si="28"/>
        <v>0.29400000000000004</v>
      </c>
      <c r="I140" s="220">
        <f t="shared" si="28"/>
        <v>7.3100000000000005</v>
      </c>
      <c r="J140" s="220">
        <f t="shared" si="28"/>
        <v>198.97</v>
      </c>
      <c r="K140" s="220">
        <f t="shared" si="28"/>
        <v>1.18</v>
      </c>
      <c r="L140" s="220">
        <v>417.4</v>
      </c>
      <c r="M140" s="220">
        <v>352.95</v>
      </c>
      <c r="N140" s="220">
        <f>SUM(N137:N139)</f>
        <v>115.9</v>
      </c>
      <c r="O140" s="221">
        <f>SUM(O137:O139)</f>
        <v>3.09</v>
      </c>
    </row>
    <row r="141" spans="1:15" s="178" customFormat="1" ht="18" customHeight="1" thickTop="1">
      <c r="A141" s="351" t="s">
        <v>20</v>
      </c>
      <c r="B141" s="352"/>
      <c r="C141" s="257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3"/>
    </row>
    <row r="142" spans="1:15" s="152" customFormat="1" ht="18" customHeight="1">
      <c r="A142" s="127" t="s">
        <v>260</v>
      </c>
      <c r="B142" s="27" t="s">
        <v>194</v>
      </c>
      <c r="C142" s="28">
        <v>100</v>
      </c>
      <c r="D142" s="29">
        <v>1.6</v>
      </c>
      <c r="E142" s="29">
        <v>6.2</v>
      </c>
      <c r="F142" s="29">
        <v>5.9</v>
      </c>
      <c r="G142" s="29">
        <v>85</v>
      </c>
      <c r="H142" s="29">
        <v>0.03</v>
      </c>
      <c r="I142" s="29">
        <v>9.6</v>
      </c>
      <c r="J142" s="29">
        <v>0</v>
      </c>
      <c r="K142" s="29">
        <v>4.5</v>
      </c>
      <c r="L142" s="29">
        <v>30.5</v>
      </c>
      <c r="M142" s="29">
        <v>25.3</v>
      </c>
      <c r="N142" s="29">
        <v>17.7</v>
      </c>
      <c r="O142" s="29">
        <v>0.98</v>
      </c>
    </row>
    <row r="143" spans="1:15" s="152" customFormat="1" ht="18" customHeight="1">
      <c r="A143" s="126" t="s">
        <v>323</v>
      </c>
      <c r="B143" s="27" t="s">
        <v>121</v>
      </c>
      <c r="C143" s="28">
        <v>280</v>
      </c>
      <c r="D143" s="29">
        <v>2.2959999999999998</v>
      </c>
      <c r="E143" s="29">
        <v>5.88</v>
      </c>
      <c r="F143" s="29">
        <v>18.2</v>
      </c>
      <c r="G143" s="29">
        <v>135.80000000000001</v>
      </c>
      <c r="H143" s="29">
        <v>0.10079999999999999</v>
      </c>
      <c r="I143" s="29">
        <v>8.5960000000000001</v>
      </c>
      <c r="J143" s="29">
        <v>140</v>
      </c>
      <c r="K143" s="29">
        <v>2.6320000000000001</v>
      </c>
      <c r="L143" s="29">
        <v>17.36</v>
      </c>
      <c r="M143" s="29">
        <v>70.56</v>
      </c>
      <c r="N143" s="29">
        <v>15.28</v>
      </c>
      <c r="O143" s="29">
        <v>0.44</v>
      </c>
    </row>
    <row r="144" spans="1:15" s="152" customFormat="1" ht="18" customHeight="1">
      <c r="A144" s="126" t="s">
        <v>161</v>
      </c>
      <c r="B144" s="27" t="s">
        <v>160</v>
      </c>
      <c r="C144" s="28" t="s">
        <v>132</v>
      </c>
      <c r="D144" s="29">
        <v>16.8</v>
      </c>
      <c r="E144" s="29">
        <v>14.1</v>
      </c>
      <c r="F144" s="29">
        <v>12.3</v>
      </c>
      <c r="G144" s="29">
        <v>242.4</v>
      </c>
      <c r="H144" s="29">
        <f t="shared" ref="H144" si="29">H143/110*120</f>
        <v>0.10996363636363635</v>
      </c>
      <c r="I144" s="29">
        <v>7.7</v>
      </c>
      <c r="J144" s="29">
        <v>210</v>
      </c>
      <c r="K144" s="29">
        <v>2.36</v>
      </c>
      <c r="L144" s="29">
        <v>269.37</v>
      </c>
      <c r="M144" s="29">
        <v>96.2</v>
      </c>
      <c r="N144" s="29">
        <v>2.35</v>
      </c>
      <c r="O144" s="41">
        <v>0.05</v>
      </c>
    </row>
    <row r="145" spans="1:15" s="152" customFormat="1" ht="18" customHeight="1">
      <c r="A145" s="126" t="s">
        <v>259</v>
      </c>
      <c r="B145" s="27" t="s">
        <v>79</v>
      </c>
      <c r="C145" s="28">
        <v>200</v>
      </c>
      <c r="D145" s="29">
        <v>4.92</v>
      </c>
      <c r="E145" s="29">
        <v>8.1</v>
      </c>
      <c r="F145" s="29">
        <v>45.08</v>
      </c>
      <c r="G145" s="29">
        <v>272.8</v>
      </c>
      <c r="H145" s="29">
        <v>3.5999999999999997E-2</v>
      </c>
      <c r="I145" s="29">
        <v>0</v>
      </c>
      <c r="J145" s="29">
        <v>5.3999999999999999E-2</v>
      </c>
      <c r="K145" s="29">
        <v>0.38</v>
      </c>
      <c r="L145" s="29">
        <v>6.8</v>
      </c>
      <c r="M145" s="29">
        <v>94.4</v>
      </c>
      <c r="N145" s="29">
        <v>30.4</v>
      </c>
      <c r="O145" s="29">
        <v>0.7</v>
      </c>
    </row>
    <row r="146" spans="1:15" s="152" customFormat="1" ht="18" customHeight="1">
      <c r="A146" s="126" t="s">
        <v>246</v>
      </c>
      <c r="B146" s="27" t="s">
        <v>97</v>
      </c>
      <c r="C146" s="28">
        <v>70</v>
      </c>
      <c r="D146" s="29">
        <v>5.32</v>
      </c>
      <c r="E146" s="29">
        <v>0.56000000000000005</v>
      </c>
      <c r="F146" s="29">
        <v>34.44</v>
      </c>
      <c r="G146" s="29">
        <v>164.5</v>
      </c>
      <c r="H146" s="29">
        <v>7.6999999999999999E-2</v>
      </c>
      <c r="I146" s="29">
        <v>0</v>
      </c>
      <c r="J146" s="29">
        <v>0</v>
      </c>
      <c r="K146" s="29">
        <v>0.77</v>
      </c>
      <c r="L146" s="29">
        <v>14</v>
      </c>
      <c r="M146" s="29">
        <v>45.5</v>
      </c>
      <c r="N146" s="29">
        <v>9.8000000000000007</v>
      </c>
      <c r="O146" s="29">
        <v>0.77</v>
      </c>
    </row>
    <row r="147" spans="1:15" s="68" customFormat="1" ht="18" customHeight="1">
      <c r="A147" s="126" t="s">
        <v>253</v>
      </c>
      <c r="B147" s="78" t="s">
        <v>109</v>
      </c>
      <c r="C147" s="28">
        <v>200</v>
      </c>
      <c r="D147" s="29">
        <v>0.5</v>
      </c>
      <c r="E147" s="29">
        <v>0</v>
      </c>
      <c r="F147" s="29">
        <v>27</v>
      </c>
      <c r="G147" s="29">
        <v>110</v>
      </c>
      <c r="H147" s="29">
        <v>0.01</v>
      </c>
      <c r="I147" s="29">
        <v>0.5</v>
      </c>
      <c r="J147" s="29">
        <v>0</v>
      </c>
      <c r="K147" s="29">
        <v>0</v>
      </c>
      <c r="L147" s="29">
        <v>28</v>
      </c>
      <c r="M147" s="29">
        <v>19</v>
      </c>
      <c r="N147" s="29">
        <v>7</v>
      </c>
      <c r="O147" s="41">
        <v>1.5</v>
      </c>
    </row>
    <row r="148" spans="1:15" s="178" customFormat="1" ht="18" customHeight="1" thickBot="1">
      <c r="A148" s="359" t="s">
        <v>21</v>
      </c>
      <c r="B148" s="360"/>
      <c r="C148" s="258">
        <v>920</v>
      </c>
      <c r="D148" s="220">
        <f t="shared" ref="D148:K148" si="30">SUM(D142:D147)</f>
        <v>31.436</v>
      </c>
      <c r="E148" s="220">
        <f t="shared" si="30"/>
        <v>34.840000000000003</v>
      </c>
      <c r="F148" s="220">
        <f t="shared" si="30"/>
        <v>142.92000000000002</v>
      </c>
      <c r="G148" s="220">
        <f t="shared" si="30"/>
        <v>1010.5</v>
      </c>
      <c r="H148" s="220">
        <f t="shared" si="30"/>
        <v>0.36376363636363634</v>
      </c>
      <c r="I148" s="220">
        <f t="shared" si="30"/>
        <v>26.395999999999997</v>
      </c>
      <c r="J148" s="220">
        <f t="shared" si="30"/>
        <v>350.05399999999997</v>
      </c>
      <c r="K148" s="220">
        <f t="shared" si="30"/>
        <v>10.641999999999999</v>
      </c>
      <c r="L148" s="220">
        <v>357.36</v>
      </c>
      <c r="M148" s="220">
        <v>329.94</v>
      </c>
      <c r="N148" s="220">
        <f>SUM(N142:N147)</f>
        <v>82.529999999999987</v>
      </c>
      <c r="O148" s="221">
        <f>SUM(O142:O147)</f>
        <v>4.4399999999999995</v>
      </c>
    </row>
    <row r="149" spans="1:15" s="178" customFormat="1" ht="18" customHeight="1" thickTop="1">
      <c r="A149" s="361" t="s">
        <v>47</v>
      </c>
      <c r="B149" s="362"/>
      <c r="C149" s="224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6"/>
    </row>
    <row r="150" spans="1:15" s="152" customFormat="1" ht="18" customHeight="1">
      <c r="A150" s="131" t="s">
        <v>324</v>
      </c>
      <c r="B150" s="27" t="s">
        <v>96</v>
      </c>
      <c r="C150" s="28">
        <v>200</v>
      </c>
      <c r="D150" s="29">
        <v>16</v>
      </c>
      <c r="E150" s="29">
        <v>20.8</v>
      </c>
      <c r="F150" s="29">
        <v>47.94</v>
      </c>
      <c r="G150" s="29">
        <v>442</v>
      </c>
      <c r="H150" s="29">
        <v>0.18</v>
      </c>
      <c r="I150" s="29">
        <v>0</v>
      </c>
      <c r="J150" s="29">
        <v>108</v>
      </c>
      <c r="K150" s="29">
        <v>0.92</v>
      </c>
      <c r="L150" s="29">
        <v>169.3</v>
      </c>
      <c r="M150" s="29">
        <v>154.30000000000001</v>
      </c>
      <c r="N150" s="29">
        <v>12.9</v>
      </c>
      <c r="O150" s="29">
        <v>0.51</v>
      </c>
    </row>
    <row r="151" spans="1:15" s="152" customFormat="1" ht="18" customHeight="1">
      <c r="A151" s="126" t="s">
        <v>94</v>
      </c>
      <c r="B151" s="27" t="s">
        <v>95</v>
      </c>
      <c r="C151" s="28">
        <v>100</v>
      </c>
      <c r="D151" s="29">
        <v>3.1</v>
      </c>
      <c r="E151" s="29">
        <v>0.2</v>
      </c>
      <c r="F151" s="29">
        <v>6.7</v>
      </c>
      <c r="G151" s="29">
        <v>40</v>
      </c>
      <c r="H151" s="29">
        <v>0.12</v>
      </c>
      <c r="I151" s="29">
        <v>10</v>
      </c>
      <c r="J151" s="29">
        <v>0.3</v>
      </c>
      <c r="K151" s="29">
        <v>0</v>
      </c>
      <c r="L151" s="29">
        <v>20</v>
      </c>
      <c r="M151" s="29">
        <v>62</v>
      </c>
      <c r="N151" s="29">
        <v>21</v>
      </c>
      <c r="O151" s="29">
        <v>0.7</v>
      </c>
    </row>
    <row r="152" spans="1:15" s="152" customFormat="1" ht="18" customHeight="1">
      <c r="A152" s="126" t="s">
        <v>246</v>
      </c>
      <c r="B152" s="27" t="s">
        <v>97</v>
      </c>
      <c r="C152" s="28">
        <v>30</v>
      </c>
      <c r="D152" s="29">
        <v>2.2799999999999998</v>
      </c>
      <c r="E152" s="29">
        <v>0.24</v>
      </c>
      <c r="F152" s="29">
        <v>14.76</v>
      </c>
      <c r="G152" s="29">
        <v>70.5</v>
      </c>
      <c r="H152" s="29">
        <v>3.3000000000000002E-2</v>
      </c>
      <c r="I152" s="29">
        <v>0</v>
      </c>
      <c r="J152" s="29">
        <v>0</v>
      </c>
      <c r="K152" s="29">
        <v>0.33</v>
      </c>
      <c r="L152" s="29">
        <v>6</v>
      </c>
      <c r="M152" s="29">
        <v>19.5</v>
      </c>
      <c r="N152" s="29">
        <v>4.2</v>
      </c>
      <c r="O152" s="29">
        <v>0.33</v>
      </c>
    </row>
    <row r="153" spans="1:15" s="68" customFormat="1" ht="18" customHeight="1">
      <c r="A153" s="128" t="s">
        <v>261</v>
      </c>
      <c r="B153" s="47" t="s">
        <v>118</v>
      </c>
      <c r="C153" s="255">
        <v>200</v>
      </c>
      <c r="D153" s="48">
        <v>0.7</v>
      </c>
      <c r="E153" s="48">
        <v>0.3</v>
      </c>
      <c r="F153" s="48">
        <v>22.8</v>
      </c>
      <c r="G153" s="48">
        <v>97</v>
      </c>
      <c r="H153" s="101">
        <v>0.01</v>
      </c>
      <c r="I153" s="101">
        <v>70</v>
      </c>
      <c r="J153" s="101">
        <v>0</v>
      </c>
      <c r="K153" s="101">
        <v>0</v>
      </c>
      <c r="L153" s="101">
        <v>12</v>
      </c>
      <c r="M153" s="101">
        <v>3</v>
      </c>
      <c r="N153" s="101">
        <v>3</v>
      </c>
      <c r="O153" s="102">
        <v>1.5</v>
      </c>
    </row>
    <row r="154" spans="1:15" s="178" customFormat="1" ht="18" customHeight="1" thickBot="1">
      <c r="A154" s="350" t="s">
        <v>48</v>
      </c>
      <c r="B154" s="347"/>
      <c r="C154" s="258">
        <v>535</v>
      </c>
      <c r="D154" s="220">
        <f t="shared" ref="D154:O154" si="31">SUM(D150:D153)</f>
        <v>22.080000000000002</v>
      </c>
      <c r="E154" s="220">
        <f t="shared" si="31"/>
        <v>21.54</v>
      </c>
      <c r="F154" s="220">
        <f t="shared" si="31"/>
        <v>92.2</v>
      </c>
      <c r="G154" s="220">
        <f t="shared" si="31"/>
        <v>649.5</v>
      </c>
      <c r="H154" s="220">
        <f t="shared" si="31"/>
        <v>0.34299999999999997</v>
      </c>
      <c r="I154" s="220">
        <f t="shared" si="31"/>
        <v>80</v>
      </c>
      <c r="J154" s="220">
        <f t="shared" si="31"/>
        <v>108.3</v>
      </c>
      <c r="K154" s="220">
        <f t="shared" si="31"/>
        <v>1.25</v>
      </c>
      <c r="L154" s="220">
        <f t="shared" si="31"/>
        <v>207.3</v>
      </c>
      <c r="M154" s="220">
        <f t="shared" si="31"/>
        <v>238.8</v>
      </c>
      <c r="N154" s="220">
        <f t="shared" si="31"/>
        <v>41.1</v>
      </c>
      <c r="O154" s="220">
        <f t="shared" si="31"/>
        <v>3.04</v>
      </c>
    </row>
    <row r="155" spans="1:15" s="178" customFormat="1" ht="18" customHeight="1" thickTop="1">
      <c r="A155" s="351" t="s">
        <v>51</v>
      </c>
      <c r="B155" s="352"/>
      <c r="C155" s="257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23"/>
    </row>
    <row r="156" spans="1:15" s="152" customFormat="1" ht="18" customHeight="1">
      <c r="A156" s="138" t="s">
        <v>172</v>
      </c>
      <c r="B156" s="76" t="s">
        <v>243</v>
      </c>
      <c r="C156" s="77">
        <v>200</v>
      </c>
      <c r="D156" s="103">
        <v>5.8</v>
      </c>
      <c r="E156" s="103">
        <v>3</v>
      </c>
      <c r="F156" s="103">
        <v>22.8</v>
      </c>
      <c r="G156" s="103">
        <v>142</v>
      </c>
      <c r="H156" s="103">
        <v>0.06</v>
      </c>
      <c r="I156" s="103">
        <v>1.2</v>
      </c>
      <c r="J156" s="103">
        <v>0.02</v>
      </c>
      <c r="K156" s="103">
        <v>0</v>
      </c>
      <c r="L156" s="103">
        <v>248</v>
      </c>
      <c r="M156" s="103">
        <v>190</v>
      </c>
      <c r="N156" s="103">
        <v>30</v>
      </c>
      <c r="O156" s="104">
        <v>0.2</v>
      </c>
    </row>
    <row r="157" spans="1:15" s="20" customFormat="1" ht="18" customHeight="1">
      <c r="A157" s="241" t="s">
        <v>277</v>
      </c>
      <c r="B157" s="53" t="s">
        <v>178</v>
      </c>
      <c r="C157" s="88">
        <v>75</v>
      </c>
      <c r="D157" s="62">
        <v>7.1</v>
      </c>
      <c r="E157" s="62">
        <v>8.2899999999999991</v>
      </c>
      <c r="F157" s="62">
        <v>48</v>
      </c>
      <c r="G157" s="62">
        <v>287.10000000000002</v>
      </c>
      <c r="H157" s="62">
        <v>7.0000000000000007E-2</v>
      </c>
      <c r="I157" s="62">
        <v>2.37</v>
      </c>
      <c r="J157" s="62">
        <v>0.06</v>
      </c>
      <c r="K157" s="62">
        <v>1.22</v>
      </c>
      <c r="L157" s="62">
        <v>22.61</v>
      </c>
      <c r="M157" s="62">
        <v>68.86</v>
      </c>
      <c r="N157" s="62">
        <v>21.58</v>
      </c>
      <c r="O157" s="62">
        <v>0.86</v>
      </c>
    </row>
    <row r="158" spans="1:15" s="178" customFormat="1" ht="18" customHeight="1" thickBot="1">
      <c r="A158" s="350" t="s">
        <v>52</v>
      </c>
      <c r="B158" s="347"/>
      <c r="C158" s="258"/>
      <c r="D158" s="230">
        <f t="shared" ref="D158:O158" si="32">SUM(D156:D157)</f>
        <v>12.899999999999999</v>
      </c>
      <c r="E158" s="230">
        <f t="shared" si="32"/>
        <v>11.29</v>
      </c>
      <c r="F158" s="230">
        <f t="shared" si="32"/>
        <v>70.8</v>
      </c>
      <c r="G158" s="230">
        <f t="shared" si="32"/>
        <v>429.1</v>
      </c>
      <c r="H158" s="230">
        <f t="shared" si="32"/>
        <v>0.13</v>
      </c>
      <c r="I158" s="230">
        <f t="shared" si="32"/>
        <v>3.5700000000000003</v>
      </c>
      <c r="J158" s="230">
        <f t="shared" si="32"/>
        <v>0.08</v>
      </c>
      <c r="K158" s="230">
        <f t="shared" si="32"/>
        <v>1.22</v>
      </c>
      <c r="L158" s="230">
        <f t="shared" si="32"/>
        <v>270.61</v>
      </c>
      <c r="M158" s="230">
        <f t="shared" si="32"/>
        <v>258.86</v>
      </c>
      <c r="N158" s="230">
        <f t="shared" si="32"/>
        <v>51.58</v>
      </c>
      <c r="O158" s="230">
        <f t="shared" si="32"/>
        <v>1.06</v>
      </c>
    </row>
    <row r="159" spans="1:15" s="178" customFormat="1" ht="18" customHeight="1" thickTop="1" thickBot="1">
      <c r="A159" s="319" t="s">
        <v>61</v>
      </c>
      <c r="B159" s="348"/>
      <c r="C159" s="349"/>
      <c r="D159" s="230">
        <f t="shared" ref="D159:O159" si="33">D140+D148+D154</f>
        <v>77.206000000000003</v>
      </c>
      <c r="E159" s="230">
        <f t="shared" si="33"/>
        <v>80.63</v>
      </c>
      <c r="F159" s="230">
        <f t="shared" si="33"/>
        <v>334.94</v>
      </c>
      <c r="G159" s="230">
        <f t="shared" si="33"/>
        <v>2352.44</v>
      </c>
      <c r="H159" s="230">
        <f t="shared" si="33"/>
        <v>1.0007636363636363</v>
      </c>
      <c r="I159" s="230">
        <f t="shared" si="33"/>
        <v>113.70599999999999</v>
      </c>
      <c r="J159" s="230">
        <f t="shared" si="33"/>
        <v>657.32399999999996</v>
      </c>
      <c r="K159" s="230">
        <f t="shared" si="33"/>
        <v>13.071999999999999</v>
      </c>
      <c r="L159" s="230">
        <f t="shared" si="33"/>
        <v>982.06</v>
      </c>
      <c r="M159" s="230">
        <f t="shared" si="33"/>
        <v>921.69</v>
      </c>
      <c r="N159" s="230">
        <f t="shared" si="33"/>
        <v>239.53</v>
      </c>
      <c r="O159" s="230">
        <f t="shared" si="33"/>
        <v>10.57</v>
      </c>
    </row>
    <row r="160" spans="1:15" s="178" customFormat="1" ht="18" customHeight="1" thickTop="1" thickBot="1">
      <c r="A160" s="319" t="s">
        <v>62</v>
      </c>
      <c r="B160" s="348"/>
      <c r="C160" s="349"/>
      <c r="D160" s="230">
        <f t="shared" ref="D160:O160" si="34">D140+D148+D158</f>
        <v>68.02600000000001</v>
      </c>
      <c r="E160" s="230">
        <f t="shared" si="34"/>
        <v>70.38</v>
      </c>
      <c r="F160" s="230">
        <f t="shared" si="34"/>
        <v>313.54000000000002</v>
      </c>
      <c r="G160" s="230">
        <f t="shared" si="34"/>
        <v>2132.04</v>
      </c>
      <c r="H160" s="230">
        <f t="shared" si="34"/>
        <v>0.78776363636363633</v>
      </c>
      <c r="I160" s="230">
        <f t="shared" si="34"/>
        <v>37.275999999999996</v>
      </c>
      <c r="J160" s="230">
        <f t="shared" si="34"/>
        <v>549.10400000000004</v>
      </c>
      <c r="K160" s="230">
        <f t="shared" si="34"/>
        <v>13.042</v>
      </c>
      <c r="L160" s="230">
        <f t="shared" si="34"/>
        <v>1045.3699999999999</v>
      </c>
      <c r="M160" s="230">
        <f t="shared" si="34"/>
        <v>941.75</v>
      </c>
      <c r="N160" s="230">
        <f t="shared" si="34"/>
        <v>250.01</v>
      </c>
      <c r="O160" s="230">
        <f t="shared" si="34"/>
        <v>8.59</v>
      </c>
    </row>
    <row r="161" spans="1:15" s="178" customFormat="1" ht="18" customHeight="1" thickTop="1" thickBot="1">
      <c r="A161" s="379" t="s">
        <v>26</v>
      </c>
      <c r="B161" s="380"/>
      <c r="C161" s="231"/>
      <c r="D161" s="230">
        <f t="shared" ref="D161:O161" si="35">D140+D148+D154+D158</f>
        <v>90.105999999999995</v>
      </c>
      <c r="E161" s="230">
        <f t="shared" si="35"/>
        <v>91.919999999999987</v>
      </c>
      <c r="F161" s="230">
        <f t="shared" si="35"/>
        <v>405.74</v>
      </c>
      <c r="G161" s="230">
        <f t="shared" si="35"/>
        <v>2781.54</v>
      </c>
      <c r="H161" s="230">
        <f t="shared" si="35"/>
        <v>1.1307636363636364</v>
      </c>
      <c r="I161" s="230">
        <f t="shared" si="35"/>
        <v>117.27599999999998</v>
      </c>
      <c r="J161" s="230">
        <f t="shared" si="35"/>
        <v>657.404</v>
      </c>
      <c r="K161" s="230">
        <f t="shared" si="35"/>
        <v>14.292</v>
      </c>
      <c r="L161" s="230">
        <f t="shared" si="35"/>
        <v>1252.67</v>
      </c>
      <c r="M161" s="230">
        <f t="shared" si="35"/>
        <v>1180.5500000000002</v>
      </c>
      <c r="N161" s="230">
        <f t="shared" si="35"/>
        <v>291.11</v>
      </c>
      <c r="O161" s="232">
        <f t="shared" si="35"/>
        <v>11.63</v>
      </c>
    </row>
    <row r="162" spans="1:15" s="178" customFormat="1" ht="18" customHeight="1" thickTop="1">
      <c r="A162" s="215"/>
      <c r="B162" s="215"/>
      <c r="C162" s="215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7" t="s">
        <v>54</v>
      </c>
    </row>
    <row r="163" spans="1:15" s="178" customFormat="1" ht="18" customHeight="1" thickBot="1">
      <c r="A163" s="214" t="s">
        <v>27</v>
      </c>
      <c r="B163" s="215"/>
      <c r="C163" s="215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</row>
    <row r="164" spans="1:15" s="178" customFormat="1" ht="18" customHeight="1" thickTop="1">
      <c r="A164" s="369" t="s">
        <v>2</v>
      </c>
      <c r="B164" s="353" t="s">
        <v>38</v>
      </c>
      <c r="C164" s="353" t="s">
        <v>3</v>
      </c>
      <c r="D164" s="365" t="s">
        <v>4</v>
      </c>
      <c r="E164" s="365"/>
      <c r="F164" s="365"/>
      <c r="G164" s="365" t="s">
        <v>5</v>
      </c>
      <c r="H164" s="365" t="s">
        <v>6</v>
      </c>
      <c r="I164" s="365"/>
      <c r="J164" s="365"/>
      <c r="K164" s="365"/>
      <c r="L164" s="365" t="s">
        <v>7</v>
      </c>
      <c r="M164" s="365"/>
      <c r="N164" s="365"/>
      <c r="O164" s="366"/>
    </row>
    <row r="165" spans="1:15" s="178" customFormat="1" ht="18" customHeight="1" thickBot="1">
      <c r="A165" s="370"/>
      <c r="B165" s="354"/>
      <c r="C165" s="354"/>
      <c r="D165" s="259" t="s">
        <v>8</v>
      </c>
      <c r="E165" s="259" t="s">
        <v>9</v>
      </c>
      <c r="F165" s="259" t="s">
        <v>10</v>
      </c>
      <c r="G165" s="371"/>
      <c r="H165" s="259" t="s">
        <v>11</v>
      </c>
      <c r="I165" s="259" t="s">
        <v>12</v>
      </c>
      <c r="J165" s="259" t="s">
        <v>13</v>
      </c>
      <c r="K165" s="259" t="s">
        <v>14</v>
      </c>
      <c r="L165" s="259" t="s">
        <v>15</v>
      </c>
      <c r="M165" s="259" t="s">
        <v>16</v>
      </c>
      <c r="N165" s="259" t="s">
        <v>40</v>
      </c>
      <c r="O165" s="216" t="s">
        <v>17</v>
      </c>
    </row>
    <row r="166" spans="1:15" s="178" customFormat="1" ht="18" customHeight="1" thickTop="1">
      <c r="A166" s="351" t="s">
        <v>18</v>
      </c>
      <c r="B166" s="352"/>
      <c r="C166" s="217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38"/>
    </row>
    <row r="167" spans="1:15" s="152" customFormat="1" ht="18" customHeight="1">
      <c r="A167" s="131" t="s">
        <v>301</v>
      </c>
      <c r="B167" s="78" t="s">
        <v>238</v>
      </c>
      <c r="C167" s="28">
        <v>60</v>
      </c>
      <c r="D167" s="29">
        <v>6.7</v>
      </c>
      <c r="E167" s="29">
        <v>9.84</v>
      </c>
      <c r="F167" s="29">
        <v>19.8</v>
      </c>
      <c r="G167" s="29">
        <v>194.56</v>
      </c>
      <c r="H167" s="29">
        <v>0.09</v>
      </c>
      <c r="I167" s="29">
        <v>0</v>
      </c>
      <c r="J167" s="29">
        <v>59</v>
      </c>
      <c r="K167" s="29">
        <v>0</v>
      </c>
      <c r="L167" s="29">
        <v>8.25</v>
      </c>
      <c r="M167" s="29">
        <v>57</v>
      </c>
      <c r="N167" s="29">
        <v>32</v>
      </c>
      <c r="O167" s="29">
        <v>5</v>
      </c>
    </row>
    <row r="168" spans="1:15" s="152" customFormat="1" ht="18" customHeight="1">
      <c r="A168" s="126" t="s">
        <v>325</v>
      </c>
      <c r="B168" s="105" t="s">
        <v>90</v>
      </c>
      <c r="C168" s="176" t="s">
        <v>241</v>
      </c>
      <c r="D168" s="29">
        <v>17.829999999999998</v>
      </c>
      <c r="E168" s="29">
        <v>14.9</v>
      </c>
      <c r="F168" s="29">
        <v>66.2</v>
      </c>
      <c r="G168" s="29">
        <v>469.6</v>
      </c>
      <c r="H168" s="29">
        <v>0.23</v>
      </c>
      <c r="I168" s="29">
        <v>0.02</v>
      </c>
      <c r="J168" s="29">
        <v>315</v>
      </c>
      <c r="K168" s="29">
        <v>1.1759999999999999</v>
      </c>
      <c r="L168" s="29">
        <v>280.22000000000003</v>
      </c>
      <c r="M168" s="29">
        <v>188.32</v>
      </c>
      <c r="N168" s="29">
        <v>29.4</v>
      </c>
      <c r="O168" s="29">
        <v>2.8</v>
      </c>
    </row>
    <row r="169" spans="1:15" s="152" customFormat="1" ht="18" customHeight="1">
      <c r="A169" s="127" t="s">
        <v>247</v>
      </c>
      <c r="B169" s="30" t="s">
        <v>91</v>
      </c>
      <c r="C169" s="28">
        <v>200</v>
      </c>
      <c r="D169" s="31">
        <v>0.1</v>
      </c>
      <c r="E169" s="31">
        <v>0</v>
      </c>
      <c r="F169" s="31">
        <v>15</v>
      </c>
      <c r="G169" s="31">
        <v>60</v>
      </c>
      <c r="H169" s="31">
        <v>0</v>
      </c>
      <c r="I169" s="31">
        <v>0</v>
      </c>
      <c r="J169" s="31">
        <v>0</v>
      </c>
      <c r="K169" s="31">
        <v>0</v>
      </c>
      <c r="L169" s="31">
        <v>11</v>
      </c>
      <c r="M169" s="31">
        <v>3</v>
      </c>
      <c r="N169" s="31">
        <v>1</v>
      </c>
      <c r="O169" s="32">
        <v>0.3</v>
      </c>
    </row>
    <row r="170" spans="1:15" s="178" customFormat="1" ht="18" customHeight="1">
      <c r="A170" s="242"/>
      <c r="B170" s="175"/>
      <c r="C170" s="74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243"/>
    </row>
    <row r="171" spans="1:15" s="178" customFormat="1" ht="18" customHeight="1" thickBot="1">
      <c r="A171" s="359" t="s">
        <v>19</v>
      </c>
      <c r="B171" s="360"/>
      <c r="C171" s="258">
        <v>510</v>
      </c>
      <c r="D171" s="220">
        <f t="shared" ref="D171:O171" si="36">SUM(D167:D170)</f>
        <v>24.63</v>
      </c>
      <c r="E171" s="220">
        <f t="shared" si="36"/>
        <v>24.740000000000002</v>
      </c>
      <c r="F171" s="220">
        <f t="shared" si="36"/>
        <v>101</v>
      </c>
      <c r="G171" s="220">
        <f t="shared" si="36"/>
        <v>724.16000000000008</v>
      </c>
      <c r="H171" s="220">
        <f t="shared" si="36"/>
        <v>0.32</v>
      </c>
      <c r="I171" s="220">
        <f t="shared" si="36"/>
        <v>0.02</v>
      </c>
      <c r="J171" s="220">
        <f t="shared" si="36"/>
        <v>374</v>
      </c>
      <c r="K171" s="220">
        <f t="shared" si="36"/>
        <v>1.1759999999999999</v>
      </c>
      <c r="L171" s="220">
        <f t="shared" si="36"/>
        <v>299.47000000000003</v>
      </c>
      <c r="M171" s="220">
        <f t="shared" si="36"/>
        <v>248.32</v>
      </c>
      <c r="N171" s="220">
        <f t="shared" si="36"/>
        <v>62.4</v>
      </c>
      <c r="O171" s="220">
        <f t="shared" si="36"/>
        <v>8.1</v>
      </c>
    </row>
    <row r="172" spans="1:15" s="178" customFormat="1" ht="18" customHeight="1" thickTop="1">
      <c r="A172" s="351" t="s">
        <v>20</v>
      </c>
      <c r="B172" s="352"/>
      <c r="C172" s="257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3"/>
    </row>
    <row r="173" spans="1:15" s="152" customFormat="1" ht="18" customHeight="1">
      <c r="A173" s="126" t="s">
        <v>262</v>
      </c>
      <c r="B173" s="27" t="s">
        <v>150</v>
      </c>
      <c r="C173" s="28">
        <v>100</v>
      </c>
      <c r="D173" s="29">
        <v>1.6</v>
      </c>
      <c r="E173" s="29">
        <v>11</v>
      </c>
      <c r="F173" s="29">
        <v>9.6</v>
      </c>
      <c r="G173" s="29">
        <v>136</v>
      </c>
      <c r="H173" s="29">
        <v>0.04</v>
      </c>
      <c r="I173" s="29">
        <v>27.8</v>
      </c>
      <c r="J173" s="29">
        <v>0</v>
      </c>
      <c r="K173" s="29">
        <v>4.5</v>
      </c>
      <c r="L173" s="29">
        <v>44</v>
      </c>
      <c r="M173" s="29">
        <v>32</v>
      </c>
      <c r="N173" s="29">
        <v>19.260000000000002</v>
      </c>
      <c r="O173" s="29">
        <v>0.6</v>
      </c>
    </row>
    <row r="174" spans="1:15" s="152" customFormat="1" ht="18" customHeight="1">
      <c r="A174" s="126" t="s">
        <v>326</v>
      </c>
      <c r="B174" s="27" t="s">
        <v>145</v>
      </c>
      <c r="C174" s="28">
        <v>280</v>
      </c>
      <c r="D174" s="29">
        <v>2.4359999999999999</v>
      </c>
      <c r="E174" s="29">
        <v>4.984</v>
      </c>
      <c r="F174" s="29">
        <v>13.468</v>
      </c>
      <c r="G174" s="29">
        <v>108.64</v>
      </c>
      <c r="H174" s="29">
        <v>0.08</v>
      </c>
      <c r="I174" s="29">
        <v>10.276</v>
      </c>
      <c r="J174" s="29">
        <v>103.5</v>
      </c>
      <c r="K174" s="29">
        <v>0.28000000000000003</v>
      </c>
      <c r="L174" s="29">
        <v>106.13</v>
      </c>
      <c r="M174" s="29">
        <v>100.89</v>
      </c>
      <c r="N174" s="29">
        <v>22.4</v>
      </c>
      <c r="O174" s="29">
        <v>0.108</v>
      </c>
    </row>
    <row r="175" spans="1:15" s="152" customFormat="1" ht="15.75" customHeight="1">
      <c r="A175" s="135" t="s">
        <v>341</v>
      </c>
      <c r="B175" s="47" t="s">
        <v>342</v>
      </c>
      <c r="C175" s="265">
        <v>100</v>
      </c>
      <c r="D175" s="48">
        <v>13.1</v>
      </c>
      <c r="E175" s="48">
        <v>15.3</v>
      </c>
      <c r="F175" s="48">
        <v>13.5</v>
      </c>
      <c r="G175" s="48">
        <v>244.1</v>
      </c>
      <c r="H175" s="48">
        <v>0.18</v>
      </c>
      <c r="I175" s="48">
        <v>9</v>
      </c>
      <c r="J175" s="48">
        <v>0.45</v>
      </c>
      <c r="K175" s="48">
        <v>42</v>
      </c>
      <c r="L175" s="48">
        <v>185</v>
      </c>
      <c r="M175" s="48">
        <v>55</v>
      </c>
      <c r="N175" s="48">
        <v>0</v>
      </c>
      <c r="O175" s="48">
        <v>0</v>
      </c>
    </row>
    <row r="176" spans="1:15" s="152" customFormat="1" ht="18" customHeight="1">
      <c r="A176" s="126" t="s">
        <v>343</v>
      </c>
      <c r="B176" s="27" t="s">
        <v>340</v>
      </c>
      <c r="C176" s="28">
        <v>200</v>
      </c>
      <c r="D176" s="29">
        <v>5.34</v>
      </c>
      <c r="E176" s="29">
        <v>8.98</v>
      </c>
      <c r="F176" s="29">
        <v>21.91</v>
      </c>
      <c r="G176" s="29">
        <v>189.89</v>
      </c>
      <c r="H176" s="29">
        <v>0.19</v>
      </c>
      <c r="I176" s="29">
        <v>0.96</v>
      </c>
      <c r="J176" s="29">
        <v>75.010000000000005</v>
      </c>
      <c r="K176" s="29">
        <v>0.21</v>
      </c>
      <c r="L176" s="29">
        <v>52.46</v>
      </c>
      <c r="M176" s="29">
        <v>114.27</v>
      </c>
      <c r="N176" s="29">
        <v>32.159999999999997</v>
      </c>
      <c r="O176" s="29">
        <v>4.5069999999999997</v>
      </c>
    </row>
    <row r="177" spans="1:15" s="152" customFormat="1" ht="18" customHeight="1">
      <c r="A177" s="126" t="s">
        <v>246</v>
      </c>
      <c r="B177" s="27" t="s">
        <v>97</v>
      </c>
      <c r="C177" s="28">
        <v>80</v>
      </c>
      <c r="D177" s="29">
        <v>6.08</v>
      </c>
      <c r="E177" s="29">
        <v>0.64</v>
      </c>
      <c r="F177" s="29">
        <v>39.36</v>
      </c>
      <c r="G177" s="29">
        <v>188</v>
      </c>
      <c r="H177" s="29">
        <v>8.8000000000000009E-2</v>
      </c>
      <c r="I177" s="29">
        <v>0</v>
      </c>
      <c r="J177" s="29">
        <v>0</v>
      </c>
      <c r="K177" s="29">
        <v>0.88</v>
      </c>
      <c r="L177" s="29">
        <v>16</v>
      </c>
      <c r="M177" s="29">
        <v>52</v>
      </c>
      <c r="N177" s="29">
        <v>11.2</v>
      </c>
      <c r="O177" s="29">
        <v>0.88</v>
      </c>
    </row>
    <row r="178" spans="1:15" s="68" customFormat="1" ht="18" customHeight="1">
      <c r="A178" s="130" t="s">
        <v>251</v>
      </c>
      <c r="B178" s="53" t="s">
        <v>124</v>
      </c>
      <c r="C178" s="255">
        <v>200</v>
      </c>
      <c r="D178" s="48">
        <v>0.2</v>
      </c>
      <c r="E178" s="48">
        <v>0.1</v>
      </c>
      <c r="F178" s="48">
        <v>21.5</v>
      </c>
      <c r="G178" s="48">
        <v>87</v>
      </c>
      <c r="H178" s="48">
        <v>0.01</v>
      </c>
      <c r="I178" s="48">
        <v>29.3</v>
      </c>
      <c r="J178" s="48">
        <v>0</v>
      </c>
      <c r="K178" s="48">
        <v>0</v>
      </c>
      <c r="L178" s="48">
        <v>10</v>
      </c>
      <c r="M178" s="48">
        <v>11</v>
      </c>
      <c r="N178" s="48">
        <v>7</v>
      </c>
      <c r="O178" s="54">
        <v>0.3</v>
      </c>
    </row>
    <row r="179" spans="1:15" s="20" customFormat="1" ht="18" customHeight="1">
      <c r="A179" s="126" t="s">
        <v>250</v>
      </c>
      <c r="B179" s="27" t="s">
        <v>102</v>
      </c>
      <c r="C179" s="28">
        <v>100</v>
      </c>
      <c r="D179" s="29">
        <v>0.8</v>
      </c>
      <c r="E179" s="29">
        <v>0.4</v>
      </c>
      <c r="F179" s="29">
        <v>8.1</v>
      </c>
      <c r="G179" s="29">
        <v>47</v>
      </c>
      <c r="H179" s="31">
        <v>0.02</v>
      </c>
      <c r="I179" s="31">
        <v>180</v>
      </c>
      <c r="J179" s="31">
        <v>0</v>
      </c>
      <c r="K179" s="31">
        <v>0.3</v>
      </c>
      <c r="L179" s="31">
        <v>40</v>
      </c>
      <c r="M179" s="31">
        <v>34</v>
      </c>
      <c r="N179" s="31">
        <v>25</v>
      </c>
      <c r="O179" s="32">
        <v>0.8</v>
      </c>
    </row>
    <row r="180" spans="1:15" s="178" customFormat="1" ht="18" customHeight="1" thickBot="1">
      <c r="A180" s="350" t="s">
        <v>21</v>
      </c>
      <c r="B180" s="347"/>
      <c r="C180" s="258">
        <f>SUM(C173:C179)</f>
        <v>1060</v>
      </c>
      <c r="D180" s="220">
        <f t="shared" ref="D180:O180" si="37">SUM(D173:D179)</f>
        <v>29.555999999999997</v>
      </c>
      <c r="E180" s="220">
        <f t="shared" si="37"/>
        <v>41.403999999999996</v>
      </c>
      <c r="F180" s="220">
        <f t="shared" si="37"/>
        <v>127.43799999999999</v>
      </c>
      <c r="G180" s="220">
        <f t="shared" si="37"/>
        <v>1000.63</v>
      </c>
      <c r="H180" s="220">
        <f t="shared" si="37"/>
        <v>0.60799999999999998</v>
      </c>
      <c r="I180" s="220">
        <f t="shared" si="37"/>
        <v>257.33600000000001</v>
      </c>
      <c r="J180" s="220">
        <f t="shared" si="37"/>
        <v>178.96</v>
      </c>
      <c r="K180" s="220">
        <f t="shared" si="37"/>
        <v>48.17</v>
      </c>
      <c r="L180" s="220">
        <f t="shared" si="37"/>
        <v>453.59</v>
      </c>
      <c r="M180" s="220">
        <f t="shared" si="37"/>
        <v>399.15999999999997</v>
      </c>
      <c r="N180" s="220">
        <f t="shared" si="37"/>
        <v>117.02</v>
      </c>
      <c r="O180" s="220">
        <f t="shared" si="37"/>
        <v>7.1949999999999994</v>
      </c>
    </row>
    <row r="181" spans="1:15" s="178" customFormat="1" ht="18" customHeight="1" thickTop="1">
      <c r="A181" s="361" t="s">
        <v>47</v>
      </c>
      <c r="B181" s="362"/>
      <c r="C181" s="224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6"/>
    </row>
    <row r="182" spans="1:15" s="152" customFormat="1" ht="18" customHeight="1">
      <c r="A182" s="129" t="s">
        <v>126</v>
      </c>
      <c r="B182" s="49" t="s">
        <v>127</v>
      </c>
      <c r="C182" s="50">
        <v>110</v>
      </c>
      <c r="D182" s="51">
        <v>8.68</v>
      </c>
      <c r="E182" s="51">
        <v>10.67</v>
      </c>
      <c r="F182" s="51">
        <v>11.99</v>
      </c>
      <c r="G182" s="51">
        <v>178.77</v>
      </c>
      <c r="H182" s="51">
        <v>4.3499999999999997E-2</v>
      </c>
      <c r="I182" s="51">
        <v>2.177</v>
      </c>
      <c r="J182" s="51">
        <v>0.06</v>
      </c>
      <c r="K182" s="51">
        <v>1.248</v>
      </c>
      <c r="L182" s="51">
        <v>54.41</v>
      </c>
      <c r="M182" s="51">
        <v>102.36799999999999</v>
      </c>
      <c r="N182" s="51">
        <v>18.608000000000001</v>
      </c>
      <c r="O182" s="52">
        <v>1.2870000000000001</v>
      </c>
    </row>
    <row r="183" spans="1:15" s="152" customFormat="1" ht="18" customHeight="1">
      <c r="A183" s="126" t="s">
        <v>214</v>
      </c>
      <c r="B183" s="27" t="s">
        <v>148</v>
      </c>
      <c r="C183" s="28">
        <v>220</v>
      </c>
      <c r="D183" s="29">
        <v>8.7669999999999995</v>
      </c>
      <c r="E183" s="29">
        <v>11.648999999999999</v>
      </c>
      <c r="F183" s="29">
        <v>14.432</v>
      </c>
      <c r="G183" s="29">
        <v>197.56</v>
      </c>
      <c r="H183" s="29">
        <v>0.121</v>
      </c>
      <c r="I183" s="29">
        <v>49.863</v>
      </c>
      <c r="J183" s="29">
        <v>0</v>
      </c>
      <c r="K183" s="29">
        <v>0</v>
      </c>
      <c r="L183" s="29">
        <v>178.93700000000001</v>
      </c>
      <c r="M183" s="29">
        <v>0</v>
      </c>
      <c r="N183" s="29">
        <v>0</v>
      </c>
      <c r="O183" s="29">
        <v>2.9369999999999998</v>
      </c>
    </row>
    <row r="184" spans="1:15" s="152" customFormat="1" ht="18" customHeight="1">
      <c r="A184" s="126" t="s">
        <v>246</v>
      </c>
      <c r="B184" s="27" t="s">
        <v>97</v>
      </c>
      <c r="C184" s="28">
        <v>70</v>
      </c>
      <c r="D184" s="29">
        <v>5.32</v>
      </c>
      <c r="E184" s="29">
        <v>0.56000000000000005</v>
      </c>
      <c r="F184" s="29">
        <v>34.44</v>
      </c>
      <c r="G184" s="29">
        <v>164.5</v>
      </c>
      <c r="H184" s="29">
        <v>7.6999999999999999E-2</v>
      </c>
      <c r="I184" s="29">
        <v>0</v>
      </c>
      <c r="J184" s="29">
        <v>0</v>
      </c>
      <c r="K184" s="29">
        <v>0.77</v>
      </c>
      <c r="L184" s="29">
        <v>14</v>
      </c>
      <c r="M184" s="29">
        <v>45.5</v>
      </c>
      <c r="N184" s="29">
        <v>9.8000000000000007</v>
      </c>
      <c r="O184" s="29">
        <v>0.77</v>
      </c>
    </row>
    <row r="185" spans="1:15" s="152" customFormat="1" ht="18" customHeight="1">
      <c r="A185" s="127" t="s">
        <v>263</v>
      </c>
      <c r="B185" s="57" t="s">
        <v>146</v>
      </c>
      <c r="C185" s="28">
        <v>200</v>
      </c>
      <c r="D185" s="29">
        <v>0.3</v>
      </c>
      <c r="E185" s="29">
        <v>0</v>
      </c>
      <c r="F185" s="29">
        <v>31.1</v>
      </c>
      <c r="G185" s="29">
        <v>126</v>
      </c>
      <c r="H185" s="29">
        <v>0</v>
      </c>
      <c r="I185" s="29">
        <v>0.1</v>
      </c>
      <c r="J185" s="29">
        <v>0</v>
      </c>
      <c r="K185" s="29">
        <v>0</v>
      </c>
      <c r="L185" s="29">
        <v>14</v>
      </c>
      <c r="M185" s="29">
        <v>12</v>
      </c>
      <c r="N185" s="29">
        <v>3</v>
      </c>
      <c r="O185" s="107">
        <v>0.7</v>
      </c>
    </row>
    <row r="186" spans="1:15" s="178" customFormat="1" ht="18" customHeight="1" thickBot="1">
      <c r="A186" s="350" t="s">
        <v>48</v>
      </c>
      <c r="B186" s="347"/>
      <c r="C186" s="258">
        <f>SUM(C182:C185)</f>
        <v>600</v>
      </c>
      <c r="D186" s="220">
        <f t="shared" ref="D186:K186" si="38">SUM(D182:D185)</f>
        <v>23.067</v>
      </c>
      <c r="E186" s="220">
        <f t="shared" si="38"/>
        <v>22.878999999999998</v>
      </c>
      <c r="F186" s="220">
        <f t="shared" si="38"/>
        <v>91.961999999999989</v>
      </c>
      <c r="G186" s="220">
        <f t="shared" si="38"/>
        <v>666.83</v>
      </c>
      <c r="H186" s="220">
        <f t="shared" si="38"/>
        <v>0.24149999999999999</v>
      </c>
      <c r="I186" s="220">
        <f t="shared" si="38"/>
        <v>52.14</v>
      </c>
      <c r="J186" s="220">
        <f t="shared" si="38"/>
        <v>0.06</v>
      </c>
      <c r="K186" s="220">
        <f t="shared" si="38"/>
        <v>2.0179999999999998</v>
      </c>
      <c r="L186" s="220">
        <v>177.57</v>
      </c>
      <c r="M186" s="220">
        <f>SUM(M182:M185)</f>
        <v>159.86799999999999</v>
      </c>
      <c r="N186" s="220">
        <f>SUM(N182:N185)</f>
        <v>31.408000000000001</v>
      </c>
      <c r="O186" s="221">
        <f>SUM(O182:O185)</f>
        <v>5.694</v>
      </c>
    </row>
    <row r="187" spans="1:15" s="178" customFormat="1" ht="18" customHeight="1" thickTop="1">
      <c r="A187" s="351" t="s">
        <v>51</v>
      </c>
      <c r="B187" s="352"/>
      <c r="C187" s="257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3"/>
    </row>
    <row r="188" spans="1:15" s="152" customFormat="1" ht="18" customHeight="1">
      <c r="A188" s="127" t="s">
        <v>266</v>
      </c>
      <c r="B188" s="57" t="s">
        <v>173</v>
      </c>
      <c r="C188" s="28">
        <v>200</v>
      </c>
      <c r="D188" s="31">
        <v>5.8</v>
      </c>
      <c r="E188" s="31">
        <v>5</v>
      </c>
      <c r="F188" s="31">
        <v>8</v>
      </c>
      <c r="G188" s="31">
        <v>100</v>
      </c>
      <c r="H188" s="31">
        <v>0.08</v>
      </c>
      <c r="I188" s="31">
        <v>11.4</v>
      </c>
      <c r="J188" s="31">
        <v>0.04</v>
      </c>
      <c r="K188" s="31">
        <v>0</v>
      </c>
      <c r="L188" s="31">
        <v>240</v>
      </c>
      <c r="M188" s="31">
        <v>180</v>
      </c>
      <c r="N188" s="31">
        <v>28</v>
      </c>
      <c r="O188" s="58">
        <v>0.2</v>
      </c>
    </row>
    <row r="189" spans="1:15" s="20" customFormat="1" ht="18" customHeight="1">
      <c r="A189" s="129" t="s">
        <v>276</v>
      </c>
      <c r="B189" s="59" t="s">
        <v>179</v>
      </c>
      <c r="C189" s="108">
        <v>60</v>
      </c>
      <c r="D189" s="62">
        <v>7.1</v>
      </c>
      <c r="E189" s="62">
        <v>8.2899999999999991</v>
      </c>
      <c r="F189" s="62">
        <v>48</v>
      </c>
      <c r="G189" s="62">
        <v>287.10000000000002</v>
      </c>
      <c r="H189" s="62">
        <v>0.08</v>
      </c>
      <c r="I189" s="62">
        <v>2.84</v>
      </c>
      <c r="J189" s="62">
        <v>7.0000000000000007E-2</v>
      </c>
      <c r="K189" s="62">
        <v>1.46</v>
      </c>
      <c r="L189" s="62">
        <v>27.13</v>
      </c>
      <c r="M189" s="62">
        <v>82.63</v>
      </c>
      <c r="N189" s="62">
        <v>25.89</v>
      </c>
      <c r="O189" s="62">
        <v>1.03</v>
      </c>
    </row>
    <row r="190" spans="1:15" s="178" customFormat="1" ht="18" customHeight="1" thickBot="1">
      <c r="A190" s="350" t="s">
        <v>52</v>
      </c>
      <c r="B190" s="347"/>
      <c r="C190" s="258"/>
      <c r="D190" s="230">
        <f t="shared" ref="D190:O190" si="39">SUM(D188:D189)</f>
        <v>12.899999999999999</v>
      </c>
      <c r="E190" s="230">
        <f t="shared" si="39"/>
        <v>13.29</v>
      </c>
      <c r="F190" s="230">
        <f t="shared" si="39"/>
        <v>56</v>
      </c>
      <c r="G190" s="230">
        <f t="shared" si="39"/>
        <v>387.1</v>
      </c>
      <c r="H190" s="230">
        <f t="shared" si="39"/>
        <v>0.16</v>
      </c>
      <c r="I190" s="230">
        <f t="shared" si="39"/>
        <v>14.24</v>
      </c>
      <c r="J190" s="230">
        <f t="shared" si="39"/>
        <v>0.11000000000000001</v>
      </c>
      <c r="K190" s="230">
        <f t="shared" si="39"/>
        <v>1.46</v>
      </c>
      <c r="L190" s="230">
        <f t="shared" si="39"/>
        <v>267.13</v>
      </c>
      <c r="M190" s="230">
        <f t="shared" si="39"/>
        <v>262.63</v>
      </c>
      <c r="N190" s="230">
        <f t="shared" si="39"/>
        <v>53.89</v>
      </c>
      <c r="O190" s="230">
        <f t="shared" si="39"/>
        <v>1.23</v>
      </c>
    </row>
    <row r="191" spans="1:15" s="178" customFormat="1" ht="18" customHeight="1" thickTop="1" thickBot="1">
      <c r="A191" s="319" t="s">
        <v>63</v>
      </c>
      <c r="B191" s="348"/>
      <c r="C191" s="349"/>
      <c r="D191" s="230">
        <f>D171+D180+D186</f>
        <v>77.252999999999986</v>
      </c>
      <c r="E191" s="230">
        <f t="shared" ref="E191:O191" si="40">E171+E180+E186</f>
        <v>89.022999999999996</v>
      </c>
      <c r="F191" s="230">
        <f t="shared" si="40"/>
        <v>320.39999999999998</v>
      </c>
      <c r="G191" s="230">
        <f t="shared" si="40"/>
        <v>2391.62</v>
      </c>
      <c r="H191" s="230">
        <f t="shared" si="40"/>
        <v>1.1695</v>
      </c>
      <c r="I191" s="230">
        <f t="shared" si="40"/>
        <v>309.49599999999998</v>
      </c>
      <c r="J191" s="230">
        <f t="shared" si="40"/>
        <v>553.02</v>
      </c>
      <c r="K191" s="230">
        <f t="shared" si="40"/>
        <v>51.364000000000004</v>
      </c>
      <c r="L191" s="230">
        <f t="shared" si="40"/>
        <v>930.62999999999988</v>
      </c>
      <c r="M191" s="230">
        <f t="shared" si="40"/>
        <v>807.34799999999996</v>
      </c>
      <c r="N191" s="230">
        <f t="shared" si="40"/>
        <v>210.82799999999997</v>
      </c>
      <c r="O191" s="230">
        <f t="shared" si="40"/>
        <v>20.988999999999997</v>
      </c>
    </row>
    <row r="192" spans="1:15" s="178" customFormat="1" ht="18" customHeight="1" thickTop="1" thickBot="1">
      <c r="A192" s="319" t="s">
        <v>64</v>
      </c>
      <c r="B192" s="348"/>
      <c r="C192" s="349"/>
      <c r="D192" s="230">
        <f>D171+D180+D190</f>
        <v>67.085999999999984</v>
      </c>
      <c r="E192" s="230">
        <f t="shared" ref="E192:O192" si="41">E171+E180+E190</f>
        <v>79.433999999999997</v>
      </c>
      <c r="F192" s="230">
        <f t="shared" si="41"/>
        <v>284.43799999999999</v>
      </c>
      <c r="G192" s="230">
        <f t="shared" si="41"/>
        <v>2111.89</v>
      </c>
      <c r="H192" s="230">
        <f t="shared" si="41"/>
        <v>1.0879999999999999</v>
      </c>
      <c r="I192" s="230">
        <f t="shared" si="41"/>
        <v>271.596</v>
      </c>
      <c r="J192" s="230">
        <f t="shared" si="41"/>
        <v>553.07000000000005</v>
      </c>
      <c r="K192" s="230">
        <f t="shared" si="41"/>
        <v>50.806000000000004</v>
      </c>
      <c r="L192" s="230">
        <f t="shared" si="41"/>
        <v>1020.1899999999999</v>
      </c>
      <c r="M192" s="230">
        <f t="shared" si="41"/>
        <v>910.11</v>
      </c>
      <c r="N192" s="230">
        <f t="shared" si="41"/>
        <v>233.31</v>
      </c>
      <c r="O192" s="230">
        <f t="shared" si="41"/>
        <v>16.524999999999999</v>
      </c>
    </row>
    <row r="193" spans="1:15" s="178" customFormat="1" ht="18" customHeight="1" thickTop="1" thickBot="1">
      <c r="A193" s="355" t="s">
        <v>28</v>
      </c>
      <c r="B193" s="356"/>
      <c r="C193" s="231"/>
      <c r="D193" s="230">
        <f t="shared" ref="D193:O193" si="42">D171+D180+D186+D190</f>
        <v>90.152999999999992</v>
      </c>
      <c r="E193" s="230">
        <f t="shared" si="42"/>
        <v>102.31299999999999</v>
      </c>
      <c r="F193" s="230">
        <f t="shared" si="42"/>
        <v>376.4</v>
      </c>
      <c r="G193" s="230">
        <f t="shared" si="42"/>
        <v>2778.72</v>
      </c>
      <c r="H193" s="230">
        <f t="shared" si="42"/>
        <v>1.3294999999999999</v>
      </c>
      <c r="I193" s="230">
        <f t="shared" si="42"/>
        <v>323.73599999999999</v>
      </c>
      <c r="J193" s="230">
        <f t="shared" si="42"/>
        <v>553.13</v>
      </c>
      <c r="K193" s="230">
        <f t="shared" si="42"/>
        <v>52.824000000000005</v>
      </c>
      <c r="L193" s="230">
        <f t="shared" si="42"/>
        <v>1197.7599999999998</v>
      </c>
      <c r="M193" s="230">
        <f t="shared" si="42"/>
        <v>1069.9780000000001</v>
      </c>
      <c r="N193" s="230">
        <f t="shared" si="42"/>
        <v>264.71799999999996</v>
      </c>
      <c r="O193" s="232">
        <f t="shared" si="42"/>
        <v>22.218999999999998</v>
      </c>
    </row>
    <row r="194" spans="1:15" s="178" customFormat="1" ht="18" customHeight="1" thickTop="1">
      <c r="A194" s="215"/>
      <c r="B194" s="215"/>
      <c r="C194" s="215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7" t="s">
        <v>54</v>
      </c>
    </row>
    <row r="195" spans="1:15" s="178" customFormat="1" ht="18" customHeight="1" thickBot="1">
      <c r="A195" s="214" t="s">
        <v>29</v>
      </c>
      <c r="B195" s="215"/>
      <c r="C195" s="215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</row>
    <row r="196" spans="1:15" s="178" customFormat="1" ht="18" customHeight="1" thickTop="1">
      <c r="A196" s="369" t="s">
        <v>2</v>
      </c>
      <c r="B196" s="353" t="s">
        <v>38</v>
      </c>
      <c r="C196" s="353" t="s">
        <v>3</v>
      </c>
      <c r="D196" s="365" t="s">
        <v>4</v>
      </c>
      <c r="E196" s="365"/>
      <c r="F196" s="365"/>
      <c r="G196" s="365" t="s">
        <v>5</v>
      </c>
      <c r="H196" s="365" t="s">
        <v>6</v>
      </c>
      <c r="I196" s="365"/>
      <c r="J196" s="365"/>
      <c r="K196" s="365"/>
      <c r="L196" s="365" t="s">
        <v>7</v>
      </c>
      <c r="M196" s="365"/>
      <c r="N196" s="365"/>
      <c r="O196" s="366"/>
    </row>
    <row r="197" spans="1:15" s="178" customFormat="1" ht="18" customHeight="1" thickBot="1">
      <c r="A197" s="370"/>
      <c r="B197" s="354"/>
      <c r="C197" s="354"/>
      <c r="D197" s="259" t="s">
        <v>8</v>
      </c>
      <c r="E197" s="259" t="s">
        <v>9</v>
      </c>
      <c r="F197" s="259" t="s">
        <v>10</v>
      </c>
      <c r="G197" s="371"/>
      <c r="H197" s="259" t="s">
        <v>11</v>
      </c>
      <c r="I197" s="259" t="s">
        <v>12</v>
      </c>
      <c r="J197" s="259" t="s">
        <v>13</v>
      </c>
      <c r="K197" s="259" t="s">
        <v>14</v>
      </c>
      <c r="L197" s="259" t="s">
        <v>15</v>
      </c>
      <c r="M197" s="259" t="s">
        <v>16</v>
      </c>
      <c r="N197" s="259" t="s">
        <v>40</v>
      </c>
      <c r="O197" s="216" t="s">
        <v>17</v>
      </c>
    </row>
    <row r="198" spans="1:15" s="178" customFormat="1" ht="18" customHeight="1" thickTop="1">
      <c r="A198" s="351" t="s">
        <v>18</v>
      </c>
      <c r="B198" s="352"/>
      <c r="C198" s="217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38"/>
    </row>
    <row r="199" spans="1:15" s="68" customFormat="1" ht="18" customHeight="1">
      <c r="A199" s="142" t="s">
        <v>327</v>
      </c>
      <c r="B199" s="49" t="s">
        <v>283</v>
      </c>
      <c r="C199" s="255" t="s">
        <v>241</v>
      </c>
      <c r="D199" s="48">
        <v>18.850000000000001</v>
      </c>
      <c r="E199" s="48">
        <v>21.78</v>
      </c>
      <c r="F199" s="48">
        <v>57.66</v>
      </c>
      <c r="G199" s="48">
        <v>502.14</v>
      </c>
      <c r="H199" s="48">
        <v>0.31</v>
      </c>
      <c r="I199" s="48">
        <v>0.04</v>
      </c>
      <c r="J199" s="48">
        <v>150</v>
      </c>
      <c r="K199" s="48">
        <v>0.5</v>
      </c>
      <c r="L199" s="48">
        <v>87.97</v>
      </c>
      <c r="M199" s="48">
        <v>148.46</v>
      </c>
      <c r="N199" s="48">
        <v>13.5</v>
      </c>
      <c r="O199" s="48">
        <v>0.97</v>
      </c>
    </row>
    <row r="200" spans="1:15" s="152" customFormat="1" ht="15.75">
      <c r="A200" s="126" t="s">
        <v>250</v>
      </c>
      <c r="B200" s="27" t="s">
        <v>98</v>
      </c>
      <c r="C200" s="28">
        <v>100</v>
      </c>
      <c r="D200" s="29">
        <v>1.5</v>
      </c>
      <c r="E200" s="29">
        <v>0.5</v>
      </c>
      <c r="F200" s="29">
        <v>21</v>
      </c>
      <c r="G200" s="29">
        <v>96</v>
      </c>
      <c r="H200" s="29">
        <v>0.04</v>
      </c>
      <c r="I200" s="29">
        <v>10</v>
      </c>
      <c r="J200" s="29">
        <v>0</v>
      </c>
      <c r="K200" s="29">
        <v>0.4</v>
      </c>
      <c r="L200" s="29">
        <v>8</v>
      </c>
      <c r="M200" s="29">
        <v>42</v>
      </c>
      <c r="N200" s="29">
        <v>28</v>
      </c>
      <c r="O200" s="41">
        <v>0.6</v>
      </c>
    </row>
    <row r="201" spans="1:15" s="179" customFormat="1" ht="30">
      <c r="A201" s="146" t="s">
        <v>264</v>
      </c>
      <c r="B201" s="147" t="s">
        <v>142</v>
      </c>
      <c r="C201" s="148">
        <v>200</v>
      </c>
      <c r="D201" s="149">
        <v>3.6</v>
      </c>
      <c r="E201" s="149">
        <v>3.3</v>
      </c>
      <c r="F201" s="149">
        <v>25</v>
      </c>
      <c r="G201" s="149">
        <v>144</v>
      </c>
      <c r="H201" s="149">
        <v>0.04</v>
      </c>
      <c r="I201" s="149">
        <v>1.3</v>
      </c>
      <c r="J201" s="149">
        <v>0.02</v>
      </c>
      <c r="K201" s="149">
        <v>0</v>
      </c>
      <c r="L201" s="149">
        <v>124</v>
      </c>
      <c r="M201" s="149">
        <v>110</v>
      </c>
      <c r="N201" s="149">
        <v>27</v>
      </c>
      <c r="O201" s="150">
        <v>0.8</v>
      </c>
    </row>
    <row r="202" spans="1:15" s="178" customFormat="1" ht="18" customHeight="1" thickBot="1">
      <c r="A202" s="359" t="s">
        <v>19</v>
      </c>
      <c r="B202" s="360"/>
      <c r="C202" s="258">
        <v>550</v>
      </c>
      <c r="D202" s="220">
        <f t="shared" ref="D202:O202" si="43">SUM(D199:D201)</f>
        <v>23.950000000000003</v>
      </c>
      <c r="E202" s="220">
        <f t="shared" si="43"/>
        <v>25.580000000000002</v>
      </c>
      <c r="F202" s="220">
        <f t="shared" si="43"/>
        <v>103.66</v>
      </c>
      <c r="G202" s="220">
        <f t="shared" si="43"/>
        <v>742.14</v>
      </c>
      <c r="H202" s="220">
        <f t="shared" si="43"/>
        <v>0.38999999999999996</v>
      </c>
      <c r="I202" s="220">
        <f t="shared" si="43"/>
        <v>11.34</v>
      </c>
      <c r="J202" s="220">
        <f t="shared" si="43"/>
        <v>150.02000000000001</v>
      </c>
      <c r="K202" s="220">
        <f t="shared" si="43"/>
        <v>0.9</v>
      </c>
      <c r="L202" s="220">
        <f t="shared" si="43"/>
        <v>219.97</v>
      </c>
      <c r="M202" s="220">
        <f t="shared" si="43"/>
        <v>300.46000000000004</v>
      </c>
      <c r="N202" s="220">
        <f t="shared" si="43"/>
        <v>68.5</v>
      </c>
      <c r="O202" s="220">
        <f t="shared" si="43"/>
        <v>2.37</v>
      </c>
    </row>
    <row r="203" spans="1:15" s="178" customFormat="1" ht="18" customHeight="1" thickTop="1">
      <c r="A203" s="351" t="s">
        <v>20</v>
      </c>
      <c r="B203" s="352"/>
      <c r="C203" s="257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3"/>
    </row>
    <row r="204" spans="1:15" s="152" customFormat="1" ht="18" customHeight="1">
      <c r="A204" s="126" t="s">
        <v>265</v>
      </c>
      <c r="B204" s="27" t="s">
        <v>81</v>
      </c>
      <c r="C204" s="28">
        <v>100</v>
      </c>
      <c r="D204" s="29">
        <v>4.9000000000000004</v>
      </c>
      <c r="E204" s="29">
        <v>9.3000000000000007</v>
      </c>
      <c r="F204" s="29">
        <v>7.4</v>
      </c>
      <c r="G204" s="29">
        <v>133</v>
      </c>
      <c r="H204" s="29">
        <v>2.3999999999999997E-2</v>
      </c>
      <c r="I204" s="29">
        <v>10.1</v>
      </c>
      <c r="J204" s="29">
        <v>1.6E-2</v>
      </c>
      <c r="K204" s="29">
        <v>2.2999999999999998</v>
      </c>
      <c r="L204" s="29">
        <v>165</v>
      </c>
      <c r="M204" s="29">
        <v>142</v>
      </c>
      <c r="N204" s="29">
        <v>24</v>
      </c>
      <c r="O204" s="29">
        <v>1.4</v>
      </c>
    </row>
    <row r="205" spans="1:15" s="20" customFormat="1" ht="18" customHeight="1">
      <c r="A205" s="126" t="s">
        <v>303</v>
      </c>
      <c r="B205" s="27" t="s">
        <v>108</v>
      </c>
      <c r="C205" s="28">
        <v>250</v>
      </c>
      <c r="D205" s="29">
        <v>1.6</v>
      </c>
      <c r="E205" s="29">
        <v>4.8</v>
      </c>
      <c r="F205" s="29">
        <v>6.2249999999999996</v>
      </c>
      <c r="G205" s="29">
        <v>77</v>
      </c>
      <c r="H205" s="29">
        <v>3.5000000000000003E-2</v>
      </c>
      <c r="I205" s="29">
        <v>18.375</v>
      </c>
      <c r="J205" s="29">
        <v>115</v>
      </c>
      <c r="K205" s="29">
        <v>2.1850000000000001</v>
      </c>
      <c r="L205" s="29">
        <v>40.25</v>
      </c>
      <c r="M205" s="29">
        <v>58.07</v>
      </c>
      <c r="N205" s="29">
        <v>17.5</v>
      </c>
      <c r="O205" s="41">
        <v>0.09</v>
      </c>
    </row>
    <row r="206" spans="1:15" s="152" customFormat="1" ht="18" customHeight="1">
      <c r="A206" s="128" t="s">
        <v>328</v>
      </c>
      <c r="B206" s="47" t="s">
        <v>125</v>
      </c>
      <c r="C206" s="255">
        <v>200</v>
      </c>
      <c r="D206" s="48">
        <v>24.6</v>
      </c>
      <c r="E206" s="48">
        <v>21.18</v>
      </c>
      <c r="F206" s="48">
        <v>77.73</v>
      </c>
      <c r="G206" s="48">
        <v>600.28</v>
      </c>
      <c r="H206" s="48">
        <v>0.31</v>
      </c>
      <c r="I206" s="48">
        <v>5.33</v>
      </c>
      <c r="J206" s="48">
        <v>0</v>
      </c>
      <c r="K206" s="48">
        <v>0</v>
      </c>
      <c r="L206" s="48">
        <v>260.49</v>
      </c>
      <c r="M206" s="48">
        <v>30.61</v>
      </c>
      <c r="N206" s="48">
        <v>4.67</v>
      </c>
      <c r="O206" s="48">
        <v>0.09</v>
      </c>
    </row>
    <row r="207" spans="1:15" s="152" customFormat="1" ht="18" customHeight="1">
      <c r="A207" s="126" t="s">
        <v>246</v>
      </c>
      <c r="B207" s="27" t="s">
        <v>97</v>
      </c>
      <c r="C207" s="28">
        <v>30</v>
      </c>
      <c r="D207" s="29">
        <v>2.2799999999999998</v>
      </c>
      <c r="E207" s="29">
        <v>0.24</v>
      </c>
      <c r="F207" s="29">
        <v>14.76</v>
      </c>
      <c r="G207" s="29">
        <v>70.5</v>
      </c>
      <c r="H207" s="29">
        <v>3.3000000000000002E-2</v>
      </c>
      <c r="I207" s="29">
        <v>0</v>
      </c>
      <c r="J207" s="29">
        <v>0</v>
      </c>
      <c r="K207" s="29">
        <v>0.33</v>
      </c>
      <c r="L207" s="29">
        <v>6</v>
      </c>
      <c r="M207" s="29">
        <v>19.5</v>
      </c>
      <c r="N207" s="29">
        <v>4.2</v>
      </c>
      <c r="O207" s="29">
        <v>0.33</v>
      </c>
    </row>
    <row r="208" spans="1:15" s="20" customFormat="1" ht="18" customHeight="1">
      <c r="A208" s="126" t="s">
        <v>255</v>
      </c>
      <c r="B208" s="78" t="s">
        <v>101</v>
      </c>
      <c r="C208" s="28">
        <v>200</v>
      </c>
      <c r="D208" s="29">
        <v>0.3</v>
      </c>
      <c r="E208" s="29">
        <v>0</v>
      </c>
      <c r="F208" s="29">
        <v>20.100000000000001</v>
      </c>
      <c r="G208" s="29">
        <v>81</v>
      </c>
      <c r="H208" s="29">
        <v>0</v>
      </c>
      <c r="I208" s="29">
        <v>0.8</v>
      </c>
      <c r="J208" s="29">
        <v>0</v>
      </c>
      <c r="K208" s="29">
        <v>0</v>
      </c>
      <c r="L208" s="29">
        <v>10</v>
      </c>
      <c r="M208" s="29">
        <v>6</v>
      </c>
      <c r="N208" s="29">
        <v>3</v>
      </c>
      <c r="O208" s="41">
        <v>0.6</v>
      </c>
    </row>
    <row r="209" spans="1:15" s="179" customFormat="1" ht="18" customHeight="1">
      <c r="A209" s="156" t="s">
        <v>250</v>
      </c>
      <c r="B209" s="37" t="s">
        <v>111</v>
      </c>
      <c r="C209" s="38">
        <v>100</v>
      </c>
      <c r="D209" s="39">
        <v>0.4</v>
      </c>
      <c r="E209" s="39">
        <v>0.4</v>
      </c>
      <c r="F209" s="39">
        <v>9.8000000000000007</v>
      </c>
      <c r="G209" s="39">
        <v>47</v>
      </c>
      <c r="H209" s="39">
        <v>0.03</v>
      </c>
      <c r="I209" s="39">
        <v>10</v>
      </c>
      <c r="J209" s="39">
        <v>0</v>
      </c>
      <c r="K209" s="39">
        <v>0.2</v>
      </c>
      <c r="L209" s="39">
        <v>16</v>
      </c>
      <c r="M209" s="39">
        <v>11</v>
      </c>
      <c r="N209" s="39">
        <v>9</v>
      </c>
      <c r="O209" s="40">
        <v>2.2000000000000002</v>
      </c>
    </row>
    <row r="210" spans="1:15" s="178" customFormat="1" ht="18" customHeight="1" thickBot="1">
      <c r="A210" s="359" t="s">
        <v>21</v>
      </c>
      <c r="B210" s="360"/>
      <c r="C210" s="258">
        <f>SUM(C204:C209)</f>
        <v>880</v>
      </c>
      <c r="D210" s="220">
        <f t="shared" ref="D210:O210" si="44">SUM(D204:D209)</f>
        <v>34.08</v>
      </c>
      <c r="E210" s="220">
        <f t="shared" si="44"/>
        <v>35.92</v>
      </c>
      <c r="F210" s="220">
        <f t="shared" si="44"/>
        <v>136.01500000000001</v>
      </c>
      <c r="G210" s="220">
        <f t="shared" si="44"/>
        <v>1008.78</v>
      </c>
      <c r="H210" s="220">
        <f t="shared" si="44"/>
        <v>0.43200000000000005</v>
      </c>
      <c r="I210" s="220">
        <f t="shared" si="44"/>
        <v>44.604999999999997</v>
      </c>
      <c r="J210" s="220">
        <f t="shared" si="44"/>
        <v>115.01600000000001</v>
      </c>
      <c r="K210" s="220">
        <f t="shared" si="44"/>
        <v>5.0149999999999997</v>
      </c>
      <c r="L210" s="220">
        <f t="shared" si="44"/>
        <v>497.74</v>
      </c>
      <c r="M210" s="220">
        <f t="shared" si="44"/>
        <v>267.18</v>
      </c>
      <c r="N210" s="220">
        <f t="shared" si="44"/>
        <v>62.370000000000005</v>
      </c>
      <c r="O210" s="220">
        <f t="shared" si="44"/>
        <v>4.7100000000000009</v>
      </c>
    </row>
    <row r="211" spans="1:15" s="178" customFormat="1" ht="18" customHeight="1" thickTop="1">
      <c r="A211" s="361" t="s">
        <v>47</v>
      </c>
      <c r="B211" s="362"/>
      <c r="C211" s="224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6"/>
    </row>
    <row r="212" spans="1:15" s="20" customFormat="1" ht="18" customHeight="1">
      <c r="A212" s="166" t="s">
        <v>237</v>
      </c>
      <c r="B212" s="80" t="s">
        <v>134</v>
      </c>
      <c r="C212" s="81">
        <v>105</v>
      </c>
      <c r="D212" s="82">
        <v>11.22</v>
      </c>
      <c r="E212" s="82">
        <v>8.4</v>
      </c>
      <c r="F212" s="82">
        <v>11.91</v>
      </c>
      <c r="G212" s="82">
        <v>164</v>
      </c>
      <c r="H212" s="82">
        <v>5.7599999999999998E-2</v>
      </c>
      <c r="I212" s="82">
        <v>2.1000000000000001E-2</v>
      </c>
      <c r="J212" s="82">
        <v>2.691E-2</v>
      </c>
      <c r="K212" s="82">
        <v>0.44550000000000001</v>
      </c>
      <c r="L212" s="82">
        <v>148.33000000000001</v>
      </c>
      <c r="M212" s="82">
        <v>126.32250000000001</v>
      </c>
      <c r="N212" s="82">
        <v>17.13</v>
      </c>
      <c r="O212" s="83">
        <v>0.06</v>
      </c>
    </row>
    <row r="213" spans="1:15" s="20" customFormat="1" ht="18" customHeight="1">
      <c r="A213" s="156" t="s">
        <v>316</v>
      </c>
      <c r="B213" s="84" t="s">
        <v>137</v>
      </c>
      <c r="C213" s="38">
        <v>190</v>
      </c>
      <c r="D213" s="39">
        <v>4.3</v>
      </c>
      <c r="E213" s="39">
        <v>11.79</v>
      </c>
      <c r="F213" s="39">
        <v>62.84</v>
      </c>
      <c r="G213" s="39">
        <v>279.72000000000003</v>
      </c>
      <c r="H213" s="39">
        <v>0.19</v>
      </c>
      <c r="I213" s="39">
        <v>1.54</v>
      </c>
      <c r="J213" s="39">
        <v>77</v>
      </c>
      <c r="K213" s="39">
        <v>0.21</v>
      </c>
      <c r="L213" s="85">
        <v>49.87</v>
      </c>
      <c r="M213" s="85">
        <v>24.22</v>
      </c>
      <c r="N213" s="39">
        <v>40.61</v>
      </c>
      <c r="O213" s="40">
        <v>5.44</v>
      </c>
    </row>
    <row r="214" spans="1:15" s="152" customFormat="1" ht="18" customHeight="1">
      <c r="A214" s="131" t="s">
        <v>249</v>
      </c>
      <c r="B214" s="27" t="s">
        <v>80</v>
      </c>
      <c r="C214" s="28">
        <v>80</v>
      </c>
      <c r="D214" s="29">
        <v>5.28</v>
      </c>
      <c r="E214" s="29">
        <v>0.96</v>
      </c>
      <c r="F214" s="29">
        <v>26.72</v>
      </c>
      <c r="G214" s="29">
        <v>139.19999999999999</v>
      </c>
      <c r="H214" s="29">
        <v>0.14399999999999999</v>
      </c>
      <c r="I214" s="29">
        <v>0</v>
      </c>
      <c r="J214" s="29">
        <v>0</v>
      </c>
      <c r="K214" s="29">
        <v>1.1200000000000001</v>
      </c>
      <c r="L214" s="29">
        <v>28</v>
      </c>
      <c r="M214" s="29">
        <v>126.4</v>
      </c>
      <c r="N214" s="29">
        <v>37.6</v>
      </c>
      <c r="O214" s="29">
        <v>3.12</v>
      </c>
    </row>
    <row r="215" spans="1:15" s="152" customFormat="1" ht="18" customHeight="1">
      <c r="A215" s="126" t="s">
        <v>248</v>
      </c>
      <c r="B215" s="27" t="s">
        <v>144</v>
      </c>
      <c r="C215" s="28">
        <v>200</v>
      </c>
      <c r="D215" s="29">
        <v>1</v>
      </c>
      <c r="E215" s="29">
        <v>0.2</v>
      </c>
      <c r="F215" s="29">
        <v>0.4</v>
      </c>
      <c r="G215" s="29">
        <v>92</v>
      </c>
      <c r="H215" s="29">
        <v>0.02</v>
      </c>
      <c r="I215" s="29">
        <v>4</v>
      </c>
      <c r="J215" s="29">
        <v>0</v>
      </c>
      <c r="K215" s="29">
        <v>0</v>
      </c>
      <c r="L215" s="29">
        <v>14</v>
      </c>
      <c r="M215" s="29">
        <v>0</v>
      </c>
      <c r="N215" s="29">
        <v>0</v>
      </c>
      <c r="O215" s="29">
        <v>2.8</v>
      </c>
    </row>
    <row r="216" spans="1:15" s="178" customFormat="1" ht="18" customHeight="1" thickBot="1">
      <c r="A216" s="350" t="s">
        <v>48</v>
      </c>
      <c r="B216" s="347"/>
      <c r="C216" s="258">
        <f>SUM(C212:C215)</f>
        <v>575</v>
      </c>
      <c r="D216" s="220">
        <f t="shared" ref="D216:O216" si="45">SUM(D212:D215)</f>
        <v>21.8</v>
      </c>
      <c r="E216" s="220">
        <f t="shared" si="45"/>
        <v>21.349999999999998</v>
      </c>
      <c r="F216" s="220">
        <f t="shared" si="45"/>
        <v>101.87</v>
      </c>
      <c r="G216" s="220">
        <f t="shared" si="45"/>
        <v>674.92000000000007</v>
      </c>
      <c r="H216" s="220">
        <f t="shared" si="45"/>
        <v>0.41159999999999997</v>
      </c>
      <c r="I216" s="220">
        <f t="shared" si="45"/>
        <v>5.5609999999999999</v>
      </c>
      <c r="J216" s="220">
        <f t="shared" si="45"/>
        <v>77.026910000000001</v>
      </c>
      <c r="K216" s="220">
        <f t="shared" si="45"/>
        <v>1.7755000000000001</v>
      </c>
      <c r="L216" s="220">
        <f t="shared" si="45"/>
        <v>240.20000000000002</v>
      </c>
      <c r="M216" s="220">
        <f t="shared" si="45"/>
        <v>276.9425</v>
      </c>
      <c r="N216" s="220">
        <f t="shared" si="45"/>
        <v>95.34</v>
      </c>
      <c r="O216" s="220">
        <f t="shared" si="45"/>
        <v>11.420000000000002</v>
      </c>
    </row>
    <row r="217" spans="1:15" s="178" customFormat="1" ht="18" customHeight="1" thickTop="1">
      <c r="A217" s="372" t="s">
        <v>51</v>
      </c>
      <c r="B217" s="373"/>
      <c r="C217" s="260"/>
      <c r="D217" s="227"/>
      <c r="E217" s="227"/>
      <c r="F217" s="227"/>
      <c r="G217" s="227"/>
      <c r="H217" s="227"/>
      <c r="I217" s="227"/>
      <c r="J217" s="227"/>
      <c r="K217" s="227"/>
      <c r="L217" s="227"/>
      <c r="M217" s="227"/>
      <c r="N217" s="227"/>
      <c r="O217" s="228"/>
    </row>
    <row r="218" spans="1:15" s="152" customFormat="1" ht="18" customHeight="1">
      <c r="A218" s="127" t="s">
        <v>168</v>
      </c>
      <c r="B218" s="57" t="s">
        <v>352</v>
      </c>
      <c r="C218" s="28">
        <v>200</v>
      </c>
      <c r="D218" s="29">
        <v>6</v>
      </c>
      <c r="E218" s="29">
        <v>5</v>
      </c>
      <c r="F218" s="29">
        <v>22</v>
      </c>
      <c r="G218" s="29">
        <v>161.6</v>
      </c>
      <c r="H218" s="29">
        <v>0.06</v>
      </c>
      <c r="I218" s="29">
        <v>1.2</v>
      </c>
      <c r="J218" s="29">
        <v>0.04</v>
      </c>
      <c r="K218" s="29">
        <v>0</v>
      </c>
      <c r="L218" s="29">
        <v>238</v>
      </c>
      <c r="M218" s="29">
        <v>182</v>
      </c>
      <c r="N218" s="29">
        <v>28</v>
      </c>
      <c r="O218" s="107">
        <v>0.2</v>
      </c>
    </row>
    <row r="219" spans="1:15" s="68" customFormat="1" ht="18" customHeight="1">
      <c r="A219" s="128" t="s">
        <v>281</v>
      </c>
      <c r="B219" s="59" t="s">
        <v>180</v>
      </c>
      <c r="C219" s="255">
        <v>75</v>
      </c>
      <c r="D219" s="48">
        <v>5</v>
      </c>
      <c r="E219" s="48">
        <v>8.75</v>
      </c>
      <c r="F219" s="48">
        <v>38.380000000000003</v>
      </c>
      <c r="G219" s="48">
        <v>342.63</v>
      </c>
      <c r="H219" s="48">
        <v>0.1</v>
      </c>
      <c r="I219" s="48">
        <v>0</v>
      </c>
      <c r="J219" s="48">
        <v>0.09</v>
      </c>
      <c r="K219" s="48">
        <v>1.46</v>
      </c>
      <c r="L219" s="48">
        <v>18.75</v>
      </c>
      <c r="M219" s="48">
        <v>84.59</v>
      </c>
      <c r="N219" s="48">
        <v>12.5</v>
      </c>
      <c r="O219" s="92">
        <v>1.0900000000000001</v>
      </c>
    </row>
    <row r="220" spans="1:15" s="178" customFormat="1" ht="18" customHeight="1" thickBot="1">
      <c r="A220" s="350" t="s">
        <v>52</v>
      </c>
      <c r="B220" s="347"/>
      <c r="C220" s="258"/>
      <c r="D220" s="220">
        <f t="shared" ref="D220:O220" si="46">SUM(D218:D219)</f>
        <v>11</v>
      </c>
      <c r="E220" s="220">
        <f t="shared" si="46"/>
        <v>13.75</v>
      </c>
      <c r="F220" s="220">
        <f t="shared" si="46"/>
        <v>60.38</v>
      </c>
      <c r="G220" s="220">
        <f t="shared" si="46"/>
        <v>504.23</v>
      </c>
      <c r="H220" s="220">
        <f t="shared" si="46"/>
        <v>0.16</v>
      </c>
      <c r="I220" s="220">
        <f t="shared" si="46"/>
        <v>1.2</v>
      </c>
      <c r="J220" s="220">
        <f t="shared" si="46"/>
        <v>0.13</v>
      </c>
      <c r="K220" s="220">
        <f t="shared" si="46"/>
        <v>1.46</v>
      </c>
      <c r="L220" s="220">
        <f t="shared" si="46"/>
        <v>256.75</v>
      </c>
      <c r="M220" s="220">
        <f t="shared" si="46"/>
        <v>266.59000000000003</v>
      </c>
      <c r="N220" s="220">
        <f t="shared" si="46"/>
        <v>40.5</v>
      </c>
      <c r="O220" s="220">
        <f t="shared" si="46"/>
        <v>1.29</v>
      </c>
    </row>
    <row r="221" spans="1:15" s="178" customFormat="1" ht="18" customHeight="1" thickTop="1" thickBot="1">
      <c r="A221" s="319" t="s">
        <v>65</v>
      </c>
      <c r="B221" s="348"/>
      <c r="C221" s="349"/>
      <c r="D221" s="230">
        <f>D202+D210+D216</f>
        <v>79.83</v>
      </c>
      <c r="E221" s="230">
        <f t="shared" ref="E221:O221" si="47">E202+E210+E216</f>
        <v>82.85</v>
      </c>
      <c r="F221" s="230">
        <f t="shared" si="47"/>
        <v>341.54500000000002</v>
      </c>
      <c r="G221" s="230">
        <f t="shared" si="47"/>
        <v>2425.84</v>
      </c>
      <c r="H221" s="230">
        <f t="shared" si="47"/>
        <v>1.2336</v>
      </c>
      <c r="I221" s="230">
        <f t="shared" si="47"/>
        <v>61.505999999999993</v>
      </c>
      <c r="J221" s="230">
        <f t="shared" si="47"/>
        <v>342.06290999999999</v>
      </c>
      <c r="K221" s="230">
        <f t="shared" si="47"/>
        <v>7.6905000000000001</v>
      </c>
      <c r="L221" s="230">
        <f t="shared" si="47"/>
        <v>957.91000000000008</v>
      </c>
      <c r="M221" s="230">
        <f t="shared" si="47"/>
        <v>844.5825000000001</v>
      </c>
      <c r="N221" s="230">
        <f t="shared" si="47"/>
        <v>226.21</v>
      </c>
      <c r="O221" s="230">
        <f t="shared" si="47"/>
        <v>18.500000000000004</v>
      </c>
    </row>
    <row r="222" spans="1:15" s="178" customFormat="1" ht="18" customHeight="1" thickTop="1" thickBot="1">
      <c r="A222" s="319" t="s">
        <v>66</v>
      </c>
      <c r="B222" s="348"/>
      <c r="C222" s="349"/>
      <c r="D222" s="230">
        <f>D202+D210+D220</f>
        <v>69.03</v>
      </c>
      <c r="E222" s="230">
        <f t="shared" ref="E222:O222" si="48">E202+E210+E220</f>
        <v>75.25</v>
      </c>
      <c r="F222" s="230">
        <f t="shared" si="48"/>
        <v>300.05500000000001</v>
      </c>
      <c r="G222" s="230">
        <f t="shared" si="48"/>
        <v>2255.15</v>
      </c>
      <c r="H222" s="230">
        <f t="shared" si="48"/>
        <v>0.9820000000000001</v>
      </c>
      <c r="I222" s="230">
        <f t="shared" si="48"/>
        <v>57.144999999999996</v>
      </c>
      <c r="J222" s="230">
        <f t="shared" si="48"/>
        <v>265.166</v>
      </c>
      <c r="K222" s="230">
        <f t="shared" si="48"/>
        <v>7.375</v>
      </c>
      <c r="L222" s="230">
        <f t="shared" si="48"/>
        <v>974.46</v>
      </c>
      <c r="M222" s="230">
        <f t="shared" si="48"/>
        <v>834.23000000000013</v>
      </c>
      <c r="N222" s="230">
        <f t="shared" si="48"/>
        <v>171.37</v>
      </c>
      <c r="O222" s="230">
        <f t="shared" si="48"/>
        <v>8.370000000000001</v>
      </c>
    </row>
    <row r="223" spans="1:15" s="178" customFormat="1" ht="18" customHeight="1" thickTop="1" thickBot="1">
      <c r="A223" s="355" t="s">
        <v>30</v>
      </c>
      <c r="B223" s="356"/>
      <c r="C223" s="231"/>
      <c r="D223" s="230">
        <f t="shared" ref="D223:O223" si="49">D202+D210+D216+D220</f>
        <v>90.83</v>
      </c>
      <c r="E223" s="230">
        <f t="shared" si="49"/>
        <v>96.6</v>
      </c>
      <c r="F223" s="230">
        <f t="shared" si="49"/>
        <v>401.92500000000001</v>
      </c>
      <c r="G223" s="230">
        <f>G202+G210+G216+G220</f>
        <v>2930.07</v>
      </c>
      <c r="H223" s="230">
        <f t="shared" si="49"/>
        <v>1.3935999999999999</v>
      </c>
      <c r="I223" s="230">
        <f t="shared" si="49"/>
        <v>62.705999999999996</v>
      </c>
      <c r="J223" s="230">
        <f t="shared" si="49"/>
        <v>342.19290999999998</v>
      </c>
      <c r="K223" s="230">
        <f t="shared" si="49"/>
        <v>9.150500000000001</v>
      </c>
      <c r="L223" s="230">
        <f t="shared" si="49"/>
        <v>1214.6600000000001</v>
      </c>
      <c r="M223" s="230">
        <f t="shared" si="49"/>
        <v>1111.1725000000001</v>
      </c>
      <c r="N223" s="230">
        <f t="shared" si="49"/>
        <v>266.71000000000004</v>
      </c>
      <c r="O223" s="232">
        <f t="shared" si="49"/>
        <v>19.790000000000003</v>
      </c>
    </row>
    <row r="224" spans="1:15" s="178" customFormat="1" ht="18" customHeight="1" thickTop="1">
      <c r="A224" s="215"/>
      <c r="B224" s="215"/>
      <c r="C224" s="215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7" t="s">
        <v>54</v>
      </c>
    </row>
    <row r="225" spans="1:15" s="178" customFormat="1" ht="18" customHeight="1" thickBot="1">
      <c r="A225" s="214" t="s">
        <v>31</v>
      </c>
      <c r="B225" s="215"/>
      <c r="C225" s="215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</row>
    <row r="226" spans="1:15" s="178" customFormat="1" ht="18" customHeight="1" thickTop="1">
      <c r="A226" s="369" t="s">
        <v>2</v>
      </c>
      <c r="B226" s="353" t="s">
        <v>38</v>
      </c>
      <c r="C226" s="353" t="s">
        <v>3</v>
      </c>
      <c r="D226" s="365" t="s">
        <v>4</v>
      </c>
      <c r="E226" s="365"/>
      <c r="F226" s="365"/>
      <c r="G226" s="365" t="s">
        <v>5</v>
      </c>
      <c r="H226" s="365" t="s">
        <v>6</v>
      </c>
      <c r="I226" s="365"/>
      <c r="J226" s="365"/>
      <c r="K226" s="365"/>
      <c r="L226" s="365" t="s">
        <v>7</v>
      </c>
      <c r="M226" s="365"/>
      <c r="N226" s="365"/>
      <c r="O226" s="366"/>
    </row>
    <row r="227" spans="1:15" s="178" customFormat="1" ht="18" customHeight="1" thickBot="1">
      <c r="A227" s="370"/>
      <c r="B227" s="354"/>
      <c r="C227" s="354"/>
      <c r="D227" s="259" t="s">
        <v>8</v>
      </c>
      <c r="E227" s="259" t="s">
        <v>9</v>
      </c>
      <c r="F227" s="259" t="s">
        <v>10</v>
      </c>
      <c r="G227" s="371"/>
      <c r="H227" s="259" t="s">
        <v>11</v>
      </c>
      <c r="I227" s="259" t="s">
        <v>12</v>
      </c>
      <c r="J227" s="259" t="s">
        <v>13</v>
      </c>
      <c r="K227" s="259" t="s">
        <v>14</v>
      </c>
      <c r="L227" s="259" t="s">
        <v>15</v>
      </c>
      <c r="M227" s="259" t="s">
        <v>16</v>
      </c>
      <c r="N227" s="259" t="s">
        <v>40</v>
      </c>
      <c r="O227" s="216" t="s">
        <v>17</v>
      </c>
    </row>
    <row r="228" spans="1:15" s="178" customFormat="1" ht="18" customHeight="1" thickTop="1">
      <c r="A228" s="351" t="s">
        <v>18</v>
      </c>
      <c r="B228" s="352"/>
      <c r="C228" s="217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38"/>
    </row>
    <row r="229" spans="1:15" s="68" customFormat="1" ht="18" customHeight="1">
      <c r="A229" s="164" t="s">
        <v>322</v>
      </c>
      <c r="B229" s="175" t="s">
        <v>106</v>
      </c>
      <c r="C229" s="74" t="s">
        <v>184</v>
      </c>
      <c r="D229" s="75">
        <v>20.010000000000002</v>
      </c>
      <c r="E229" s="75">
        <v>21.19</v>
      </c>
      <c r="F229" s="75">
        <v>71.56</v>
      </c>
      <c r="G229" s="75">
        <v>557.04</v>
      </c>
      <c r="H229" s="75">
        <v>0.23</v>
      </c>
      <c r="I229" s="75">
        <v>0.01</v>
      </c>
      <c r="J229" s="75">
        <v>198.95</v>
      </c>
      <c r="K229" s="75">
        <v>0.7</v>
      </c>
      <c r="L229" s="75">
        <v>292.35000000000002</v>
      </c>
      <c r="M229" s="75">
        <v>355.3</v>
      </c>
      <c r="N229" s="75">
        <v>87.5</v>
      </c>
      <c r="O229" s="75">
        <v>0.23</v>
      </c>
    </row>
    <row r="230" spans="1:15" s="152" customFormat="1" ht="18" customHeight="1">
      <c r="A230" s="126" t="s">
        <v>258</v>
      </c>
      <c r="B230" s="27" t="s">
        <v>123</v>
      </c>
      <c r="C230" s="28">
        <v>200</v>
      </c>
      <c r="D230" s="29">
        <v>3.2</v>
      </c>
      <c r="E230" s="29">
        <v>2.7</v>
      </c>
      <c r="F230" s="29">
        <v>15.9</v>
      </c>
      <c r="G230" s="29">
        <v>79</v>
      </c>
      <c r="H230" s="29">
        <v>0.04</v>
      </c>
      <c r="I230" s="29">
        <v>1.3</v>
      </c>
      <c r="J230" s="29">
        <v>0.02</v>
      </c>
      <c r="K230" s="29">
        <v>0</v>
      </c>
      <c r="L230" s="29">
        <v>126</v>
      </c>
      <c r="M230" s="29">
        <v>90</v>
      </c>
      <c r="N230" s="29">
        <v>14</v>
      </c>
      <c r="O230" s="29">
        <v>0.1</v>
      </c>
    </row>
    <row r="231" spans="1:15" s="152" customFormat="1" ht="18" customHeight="1">
      <c r="A231" s="126" t="s">
        <v>250</v>
      </c>
      <c r="B231" s="27" t="s">
        <v>147</v>
      </c>
      <c r="C231" s="28">
        <v>120</v>
      </c>
      <c r="D231" s="31">
        <v>0.96</v>
      </c>
      <c r="E231" s="31">
        <v>0.24</v>
      </c>
      <c r="F231" s="31">
        <v>9</v>
      </c>
      <c r="G231" s="31">
        <v>45.6</v>
      </c>
      <c r="H231" s="31">
        <v>7.1999999999999995E-2</v>
      </c>
      <c r="I231" s="31">
        <v>45.6</v>
      </c>
      <c r="J231" s="31">
        <v>0</v>
      </c>
      <c r="K231" s="31">
        <v>0.24</v>
      </c>
      <c r="L231" s="31">
        <v>42</v>
      </c>
      <c r="M231" s="31">
        <v>13.2</v>
      </c>
      <c r="N231" s="31">
        <v>20.399999999999999</v>
      </c>
      <c r="O231" s="32">
        <v>0.12</v>
      </c>
    </row>
    <row r="232" spans="1:15" s="178" customFormat="1" ht="18" customHeight="1" thickBot="1">
      <c r="A232" s="359" t="s">
        <v>19</v>
      </c>
      <c r="B232" s="360"/>
      <c r="C232" s="258">
        <v>550</v>
      </c>
      <c r="D232" s="220">
        <f t="shared" ref="D232:O232" si="50">SUM(D229:D231)</f>
        <v>24.17</v>
      </c>
      <c r="E232" s="220">
        <f t="shared" si="50"/>
        <v>24.13</v>
      </c>
      <c r="F232" s="220">
        <f t="shared" si="50"/>
        <v>96.460000000000008</v>
      </c>
      <c r="G232" s="264">
        <f t="shared" si="50"/>
        <v>681.64</v>
      </c>
      <c r="H232" s="220">
        <f t="shared" si="50"/>
        <v>0.34200000000000003</v>
      </c>
      <c r="I232" s="220">
        <f t="shared" si="50"/>
        <v>46.910000000000004</v>
      </c>
      <c r="J232" s="220">
        <f t="shared" si="50"/>
        <v>198.97</v>
      </c>
      <c r="K232" s="220">
        <f t="shared" si="50"/>
        <v>0.94</v>
      </c>
      <c r="L232" s="220">
        <f t="shared" si="50"/>
        <v>460.35</v>
      </c>
      <c r="M232" s="220">
        <f t="shared" si="50"/>
        <v>458.5</v>
      </c>
      <c r="N232" s="220">
        <f t="shared" si="50"/>
        <v>121.9</v>
      </c>
      <c r="O232" s="220">
        <f t="shared" si="50"/>
        <v>0.45</v>
      </c>
    </row>
    <row r="233" spans="1:15" s="178" customFormat="1" ht="18" customHeight="1" thickTop="1">
      <c r="A233" s="351" t="s">
        <v>20</v>
      </c>
      <c r="B233" s="352"/>
      <c r="C233" s="257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O233" s="223"/>
    </row>
    <row r="234" spans="1:15" s="178" customFormat="1" ht="18" customHeight="1">
      <c r="A234" s="164" t="s">
        <v>99</v>
      </c>
      <c r="B234" s="73" t="s">
        <v>100</v>
      </c>
      <c r="C234" s="74">
        <v>100</v>
      </c>
      <c r="D234" s="75">
        <v>0.8</v>
      </c>
      <c r="E234" s="75">
        <v>0.1</v>
      </c>
      <c r="F234" s="75">
        <v>1.6</v>
      </c>
      <c r="G234" s="75">
        <v>13</v>
      </c>
      <c r="H234" s="75">
        <v>3.3000000000000002E-2</v>
      </c>
      <c r="I234" s="75">
        <v>5</v>
      </c>
      <c r="J234" s="75">
        <v>0</v>
      </c>
      <c r="K234" s="75">
        <v>0</v>
      </c>
      <c r="L234" s="75">
        <v>23</v>
      </c>
      <c r="M234" s="75">
        <v>24</v>
      </c>
      <c r="N234" s="75">
        <v>14</v>
      </c>
      <c r="O234" s="75">
        <v>0.6</v>
      </c>
    </row>
    <row r="235" spans="1:15" s="179" customFormat="1" ht="18" customHeight="1">
      <c r="A235" s="156" t="s">
        <v>314</v>
      </c>
      <c r="B235" s="37" t="s">
        <v>139</v>
      </c>
      <c r="C235" s="38" t="s">
        <v>185</v>
      </c>
      <c r="D235" s="39">
        <v>11.3</v>
      </c>
      <c r="E235" s="39">
        <v>16</v>
      </c>
      <c r="F235" s="39">
        <v>21.82</v>
      </c>
      <c r="G235" s="39">
        <v>289.64999999999998</v>
      </c>
      <c r="H235" s="39">
        <v>0.17</v>
      </c>
      <c r="I235" s="39">
        <v>10.06</v>
      </c>
      <c r="J235" s="39">
        <v>119.32</v>
      </c>
      <c r="K235" s="39">
        <v>1.1100000000000001</v>
      </c>
      <c r="L235" s="39">
        <v>180.29</v>
      </c>
      <c r="M235" s="39">
        <v>128.27000000000001</v>
      </c>
      <c r="N235" s="39">
        <v>7.6</v>
      </c>
      <c r="O235" s="40">
        <v>0.24</v>
      </c>
    </row>
    <row r="236" spans="1:15" s="152" customFormat="1" ht="18" customHeight="1">
      <c r="A236" s="180" t="s">
        <v>245</v>
      </c>
      <c r="B236" s="181" t="s">
        <v>131</v>
      </c>
      <c r="C236" s="77">
        <v>120</v>
      </c>
      <c r="D236" s="165">
        <v>6.7</v>
      </c>
      <c r="E236" s="165">
        <v>12.9</v>
      </c>
      <c r="F236" s="165">
        <v>19.5</v>
      </c>
      <c r="G236" s="165">
        <v>219.8</v>
      </c>
      <c r="H236" s="165">
        <v>0.1065</v>
      </c>
      <c r="I236" s="165">
        <v>15.477</v>
      </c>
      <c r="J236" s="165">
        <v>7.2250999999999996E-2</v>
      </c>
      <c r="K236" s="165">
        <v>0.60899999999999999</v>
      </c>
      <c r="L236" s="165">
        <v>257.33</v>
      </c>
      <c r="M236" s="165">
        <v>115.58</v>
      </c>
      <c r="N236" s="165">
        <v>16.329999999999998</v>
      </c>
      <c r="O236" s="182">
        <v>0.05</v>
      </c>
    </row>
    <row r="237" spans="1:15" s="152" customFormat="1" ht="18" customHeight="1">
      <c r="A237" s="131" t="s">
        <v>329</v>
      </c>
      <c r="B237" s="37" t="s">
        <v>93</v>
      </c>
      <c r="C237" s="28">
        <v>180</v>
      </c>
      <c r="D237" s="29">
        <v>8.01</v>
      </c>
      <c r="E237" s="29">
        <v>4.41</v>
      </c>
      <c r="F237" s="29">
        <v>47.3</v>
      </c>
      <c r="G237" s="29">
        <v>261.2</v>
      </c>
      <c r="H237" s="29">
        <v>7.0000000000000007E-2</v>
      </c>
      <c r="I237" s="29">
        <v>0</v>
      </c>
      <c r="J237" s="29">
        <v>220</v>
      </c>
      <c r="K237" s="29">
        <v>0.86</v>
      </c>
      <c r="L237" s="29">
        <v>84.34</v>
      </c>
      <c r="M237" s="29">
        <v>213.54</v>
      </c>
      <c r="N237" s="29">
        <v>9.7200000000000006</v>
      </c>
      <c r="O237" s="29">
        <v>0.1</v>
      </c>
    </row>
    <row r="238" spans="1:15" s="152" customFormat="1" ht="18" customHeight="1">
      <c r="A238" s="126" t="s">
        <v>246</v>
      </c>
      <c r="B238" s="27" t="s">
        <v>97</v>
      </c>
      <c r="C238" s="28">
        <v>55</v>
      </c>
      <c r="D238" s="29">
        <v>4.18</v>
      </c>
      <c r="E238" s="29">
        <v>0.44</v>
      </c>
      <c r="F238" s="29">
        <v>27.06</v>
      </c>
      <c r="G238" s="29">
        <v>129.25</v>
      </c>
      <c r="H238" s="29">
        <v>6.0500000000000005E-2</v>
      </c>
      <c r="I238" s="29">
        <v>0</v>
      </c>
      <c r="J238" s="29">
        <v>0</v>
      </c>
      <c r="K238" s="29">
        <v>0.60499999999999998</v>
      </c>
      <c r="L238" s="29">
        <v>11</v>
      </c>
      <c r="M238" s="29">
        <v>35.75</v>
      </c>
      <c r="N238" s="29">
        <v>7.7</v>
      </c>
      <c r="O238" s="29">
        <v>0.60499999999999998</v>
      </c>
    </row>
    <row r="239" spans="1:15" s="152" customFormat="1" ht="18" customHeight="1">
      <c r="A239" s="126" t="s">
        <v>248</v>
      </c>
      <c r="B239" s="27" t="s">
        <v>105</v>
      </c>
      <c r="C239" s="28">
        <v>200</v>
      </c>
      <c r="D239" s="29">
        <v>1.4</v>
      </c>
      <c r="E239" s="29">
        <v>0</v>
      </c>
      <c r="F239" s="29">
        <v>17.8</v>
      </c>
      <c r="G239" s="29">
        <v>136.80000000000001</v>
      </c>
      <c r="H239" s="29">
        <v>0.09</v>
      </c>
      <c r="I239" s="29">
        <v>7.0000000000000007E-2</v>
      </c>
      <c r="J239" s="29">
        <v>2E-3</v>
      </c>
      <c r="K239" s="29">
        <v>0.98</v>
      </c>
      <c r="L239" s="29">
        <v>119.8</v>
      </c>
      <c r="M239" s="29">
        <v>153.30000000000001</v>
      </c>
      <c r="N239" s="29">
        <v>0.28000000000000003</v>
      </c>
      <c r="O239" s="41">
        <v>0.31</v>
      </c>
    </row>
    <row r="240" spans="1:15" s="178" customFormat="1" ht="18" customHeight="1" thickBot="1">
      <c r="A240" s="381" t="s">
        <v>21</v>
      </c>
      <c r="B240" s="382"/>
      <c r="C240" s="261">
        <v>900</v>
      </c>
      <c r="D240" s="244">
        <f t="shared" ref="D240:O240" si="51">SUM(D234:D239)</f>
        <v>32.39</v>
      </c>
      <c r="E240" s="244">
        <f t="shared" si="51"/>
        <v>33.849999999999994</v>
      </c>
      <c r="F240" s="244">
        <f t="shared" si="51"/>
        <v>135.08000000000001</v>
      </c>
      <c r="G240" s="244">
        <f t="shared" si="51"/>
        <v>1049.7</v>
      </c>
      <c r="H240" s="244">
        <f t="shared" si="51"/>
        <v>0.53</v>
      </c>
      <c r="I240" s="244">
        <f t="shared" si="51"/>
        <v>30.606999999999999</v>
      </c>
      <c r="J240" s="244">
        <f t="shared" si="51"/>
        <v>339.394251</v>
      </c>
      <c r="K240" s="244">
        <f t="shared" si="51"/>
        <v>4.1639999999999997</v>
      </c>
      <c r="L240" s="244">
        <f t="shared" si="51"/>
        <v>675.76</v>
      </c>
      <c r="M240" s="244">
        <f t="shared" si="51"/>
        <v>670.44</v>
      </c>
      <c r="N240" s="244">
        <f t="shared" si="51"/>
        <v>55.63</v>
      </c>
      <c r="O240" s="244">
        <f t="shared" si="51"/>
        <v>1.905</v>
      </c>
    </row>
    <row r="241" spans="1:15" s="178" customFormat="1" ht="18" customHeight="1" thickTop="1">
      <c r="A241" s="372" t="s">
        <v>47</v>
      </c>
      <c r="B241" s="373"/>
      <c r="C241" s="260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6"/>
    </row>
    <row r="242" spans="1:15" s="152" customFormat="1" ht="18" customHeight="1">
      <c r="A242" s="171" t="s">
        <v>234</v>
      </c>
      <c r="B242" s="172" t="s">
        <v>83</v>
      </c>
      <c r="C242" s="173" t="s">
        <v>114</v>
      </c>
      <c r="D242" s="174">
        <v>22.2</v>
      </c>
      <c r="E242" s="174">
        <v>20.010000000000002</v>
      </c>
      <c r="F242" s="174">
        <v>60.2</v>
      </c>
      <c r="G242" s="174">
        <v>509.69</v>
      </c>
      <c r="H242" s="29">
        <v>0.14000000000000001</v>
      </c>
      <c r="I242" s="29">
        <v>11.89</v>
      </c>
      <c r="J242" s="29">
        <v>183.33</v>
      </c>
      <c r="K242" s="29">
        <v>3.54</v>
      </c>
      <c r="L242" s="29">
        <v>150.08000000000001</v>
      </c>
      <c r="M242" s="29">
        <v>130.63999999999999</v>
      </c>
      <c r="N242" s="29">
        <v>19.809999999999999</v>
      </c>
      <c r="O242" s="29">
        <v>0.18</v>
      </c>
    </row>
    <row r="243" spans="1:15" s="152" customFormat="1" ht="18" customHeight="1">
      <c r="A243" s="155" t="s">
        <v>103</v>
      </c>
      <c r="B243" s="175" t="s">
        <v>104</v>
      </c>
      <c r="C243" s="74">
        <v>100</v>
      </c>
      <c r="D243" s="75">
        <v>1.7</v>
      </c>
      <c r="E243" s="75">
        <v>13.3</v>
      </c>
      <c r="F243" s="75">
        <v>5.0999999999999996</v>
      </c>
      <c r="G243" s="75">
        <v>148</v>
      </c>
      <c r="H243" s="75">
        <v>0.04</v>
      </c>
      <c r="I243" s="75">
        <v>7</v>
      </c>
      <c r="J243" s="75">
        <v>0</v>
      </c>
      <c r="K243" s="75">
        <v>0</v>
      </c>
      <c r="L243" s="75">
        <v>43</v>
      </c>
      <c r="M243" s="75">
        <v>31</v>
      </c>
      <c r="N243" s="75">
        <v>15</v>
      </c>
      <c r="O243" s="75">
        <v>0.7</v>
      </c>
    </row>
    <row r="244" spans="1:15" s="152" customFormat="1" ht="18" customHeight="1">
      <c r="A244" s="126" t="s">
        <v>246</v>
      </c>
      <c r="B244" s="27" t="s">
        <v>97</v>
      </c>
      <c r="C244" s="28">
        <v>20</v>
      </c>
      <c r="D244" s="29">
        <v>1.52</v>
      </c>
      <c r="E244" s="29">
        <v>0.16</v>
      </c>
      <c r="F244" s="29">
        <v>9.84</v>
      </c>
      <c r="G244" s="29">
        <v>47</v>
      </c>
      <c r="H244" s="29">
        <v>2.2000000000000002E-2</v>
      </c>
      <c r="I244" s="29">
        <v>0</v>
      </c>
      <c r="J244" s="29">
        <v>0</v>
      </c>
      <c r="K244" s="29">
        <v>0.22</v>
      </c>
      <c r="L244" s="29">
        <v>4</v>
      </c>
      <c r="M244" s="29">
        <v>13</v>
      </c>
      <c r="N244" s="29">
        <v>2.8</v>
      </c>
      <c r="O244" s="29">
        <v>0.22</v>
      </c>
    </row>
    <row r="245" spans="1:15" s="152" customFormat="1" ht="18" customHeight="1">
      <c r="A245" s="126" t="s">
        <v>261</v>
      </c>
      <c r="B245" s="27" t="s">
        <v>118</v>
      </c>
      <c r="C245" s="28">
        <v>200</v>
      </c>
      <c r="D245" s="29">
        <v>0.7</v>
      </c>
      <c r="E245" s="29">
        <v>0.3</v>
      </c>
      <c r="F245" s="29">
        <v>22.8</v>
      </c>
      <c r="G245" s="29">
        <v>97</v>
      </c>
      <c r="H245" s="31">
        <v>0.01</v>
      </c>
      <c r="I245" s="31">
        <v>70</v>
      </c>
      <c r="J245" s="31">
        <v>0</v>
      </c>
      <c r="K245" s="31">
        <v>0</v>
      </c>
      <c r="L245" s="31">
        <v>12</v>
      </c>
      <c r="M245" s="31">
        <v>3</v>
      </c>
      <c r="N245" s="31">
        <v>3</v>
      </c>
      <c r="O245" s="32">
        <v>1.5</v>
      </c>
    </row>
    <row r="246" spans="1:15" s="178" customFormat="1" ht="18" customHeight="1" thickBot="1">
      <c r="A246" s="350" t="s">
        <v>48</v>
      </c>
      <c r="B246" s="347"/>
      <c r="C246" s="258">
        <v>520</v>
      </c>
      <c r="D246" s="220">
        <f t="shared" ref="D246:O246" si="52">SUM(D242:D245)</f>
        <v>26.119999999999997</v>
      </c>
      <c r="E246" s="220">
        <f t="shared" si="52"/>
        <v>33.769999999999996</v>
      </c>
      <c r="F246" s="220">
        <f t="shared" si="52"/>
        <v>97.94</v>
      </c>
      <c r="G246" s="220">
        <f t="shared" si="52"/>
        <v>801.69</v>
      </c>
      <c r="H246" s="220">
        <f t="shared" si="52"/>
        <v>0.21200000000000002</v>
      </c>
      <c r="I246" s="220">
        <f t="shared" si="52"/>
        <v>88.89</v>
      </c>
      <c r="J246" s="220">
        <f t="shared" si="52"/>
        <v>183.33</v>
      </c>
      <c r="K246" s="220">
        <f t="shared" si="52"/>
        <v>3.7600000000000002</v>
      </c>
      <c r="L246" s="220">
        <f t="shared" si="52"/>
        <v>209.08</v>
      </c>
      <c r="M246" s="220">
        <f t="shared" si="52"/>
        <v>177.64</v>
      </c>
      <c r="N246" s="220">
        <f t="shared" si="52"/>
        <v>40.61</v>
      </c>
      <c r="O246" s="220">
        <f t="shared" si="52"/>
        <v>2.5999999999999996</v>
      </c>
    </row>
    <row r="247" spans="1:15" s="178" customFormat="1" ht="18" customHeight="1" thickTop="1">
      <c r="A247" s="351" t="s">
        <v>51</v>
      </c>
      <c r="B247" s="352"/>
      <c r="C247" s="257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O247" s="223"/>
    </row>
    <row r="248" spans="1:15" s="20" customFormat="1" ht="18" customHeight="1">
      <c r="A248" s="126" t="s">
        <v>266</v>
      </c>
      <c r="B248" s="27" t="s">
        <v>169</v>
      </c>
      <c r="C248" s="28">
        <v>200</v>
      </c>
      <c r="D248" s="29">
        <v>5.8</v>
      </c>
      <c r="E248" s="29">
        <v>5</v>
      </c>
      <c r="F248" s="29">
        <v>8</v>
      </c>
      <c r="G248" s="29">
        <v>100</v>
      </c>
      <c r="H248" s="29">
        <v>0.08</v>
      </c>
      <c r="I248" s="29">
        <v>1.4</v>
      </c>
      <c r="J248" s="29">
        <v>0.04</v>
      </c>
      <c r="K248" s="29">
        <v>0</v>
      </c>
      <c r="L248" s="29">
        <v>240</v>
      </c>
      <c r="M248" s="29">
        <v>180</v>
      </c>
      <c r="N248" s="29">
        <v>28</v>
      </c>
      <c r="O248" s="41">
        <v>0.2</v>
      </c>
    </row>
    <row r="249" spans="1:15" s="20" customFormat="1" ht="18" customHeight="1">
      <c r="A249" s="128" t="s">
        <v>276</v>
      </c>
      <c r="B249" s="59" t="s">
        <v>181</v>
      </c>
      <c r="C249" s="255">
        <v>75</v>
      </c>
      <c r="D249" s="48">
        <v>6.12</v>
      </c>
      <c r="E249" s="48">
        <v>5.0999999999999996</v>
      </c>
      <c r="F249" s="48">
        <v>43.6</v>
      </c>
      <c r="G249" s="48">
        <v>245.1</v>
      </c>
      <c r="H249" s="48">
        <v>7.0000000000000007E-2</v>
      </c>
      <c r="I249" s="48">
        <v>2.855</v>
      </c>
      <c r="J249" s="48">
        <v>0</v>
      </c>
      <c r="K249" s="48">
        <v>0.46500000000000002</v>
      </c>
      <c r="L249" s="48">
        <v>8.6199999999999992</v>
      </c>
      <c r="M249" s="48">
        <v>37.35</v>
      </c>
      <c r="N249" s="48">
        <v>14.1</v>
      </c>
      <c r="O249" s="92">
        <v>0.56000000000000005</v>
      </c>
    </row>
    <row r="250" spans="1:15" s="178" customFormat="1" ht="18" customHeight="1" thickBot="1">
      <c r="A250" s="350" t="s">
        <v>52</v>
      </c>
      <c r="B250" s="347"/>
      <c r="C250" s="258"/>
      <c r="D250" s="220">
        <f t="shared" ref="D250:O250" si="53">SUM(D248:D249)</f>
        <v>11.92</v>
      </c>
      <c r="E250" s="220">
        <f t="shared" si="53"/>
        <v>10.1</v>
      </c>
      <c r="F250" s="220">
        <f t="shared" si="53"/>
        <v>51.6</v>
      </c>
      <c r="G250" s="220">
        <f t="shared" si="53"/>
        <v>345.1</v>
      </c>
      <c r="H250" s="220">
        <f t="shared" si="53"/>
        <v>0.15000000000000002</v>
      </c>
      <c r="I250" s="220">
        <f t="shared" si="53"/>
        <v>4.2549999999999999</v>
      </c>
      <c r="J250" s="220">
        <f t="shared" si="53"/>
        <v>0.04</v>
      </c>
      <c r="K250" s="220">
        <f t="shared" si="53"/>
        <v>0.46500000000000002</v>
      </c>
      <c r="L250" s="220">
        <f t="shared" si="53"/>
        <v>248.62</v>
      </c>
      <c r="M250" s="220">
        <f t="shared" si="53"/>
        <v>217.35</v>
      </c>
      <c r="N250" s="220">
        <f t="shared" si="53"/>
        <v>42.1</v>
      </c>
      <c r="O250" s="220">
        <f t="shared" si="53"/>
        <v>0.76</v>
      </c>
    </row>
    <row r="251" spans="1:15" s="178" customFormat="1" ht="18" customHeight="1" thickTop="1" thickBot="1">
      <c r="A251" s="319" t="s">
        <v>67</v>
      </c>
      <c r="B251" s="348"/>
      <c r="C251" s="349"/>
      <c r="D251" s="230">
        <f t="shared" ref="D251:O251" si="54">D232+D240+D246</f>
        <v>82.68</v>
      </c>
      <c r="E251" s="230">
        <f t="shared" si="54"/>
        <v>91.749999999999986</v>
      </c>
      <c r="F251" s="230">
        <f t="shared" si="54"/>
        <v>329.48</v>
      </c>
      <c r="G251" s="230">
        <f t="shared" si="54"/>
        <v>2533.0300000000002</v>
      </c>
      <c r="H251" s="230">
        <f t="shared" si="54"/>
        <v>1.0840000000000001</v>
      </c>
      <c r="I251" s="230">
        <f t="shared" si="54"/>
        <v>166.40699999999998</v>
      </c>
      <c r="J251" s="230">
        <f t="shared" si="54"/>
        <v>721.69425100000001</v>
      </c>
      <c r="K251" s="230">
        <f t="shared" si="54"/>
        <v>8.863999999999999</v>
      </c>
      <c r="L251" s="230">
        <f t="shared" si="54"/>
        <v>1345.19</v>
      </c>
      <c r="M251" s="230">
        <f t="shared" si="54"/>
        <v>1306.58</v>
      </c>
      <c r="N251" s="230">
        <f t="shared" si="54"/>
        <v>218.14</v>
      </c>
      <c r="O251" s="230">
        <f t="shared" si="54"/>
        <v>4.9550000000000001</v>
      </c>
    </row>
    <row r="252" spans="1:15" s="178" customFormat="1" ht="18" customHeight="1" thickTop="1" thickBot="1">
      <c r="A252" s="319" t="s">
        <v>68</v>
      </c>
      <c r="B252" s="348"/>
      <c r="C252" s="349"/>
      <c r="D252" s="230">
        <f t="shared" ref="D252:O252" si="55">D232+D240+D250</f>
        <v>68.48</v>
      </c>
      <c r="E252" s="230">
        <f t="shared" si="55"/>
        <v>68.079999999999984</v>
      </c>
      <c r="F252" s="230">
        <f t="shared" si="55"/>
        <v>283.14000000000004</v>
      </c>
      <c r="G252" s="230">
        <f t="shared" si="55"/>
        <v>2076.44</v>
      </c>
      <c r="H252" s="230">
        <f t="shared" si="55"/>
        <v>1.0220000000000002</v>
      </c>
      <c r="I252" s="230">
        <f t="shared" si="55"/>
        <v>81.771999999999991</v>
      </c>
      <c r="J252" s="230">
        <f t="shared" si="55"/>
        <v>538.40425099999993</v>
      </c>
      <c r="K252" s="230">
        <f t="shared" si="55"/>
        <v>5.5689999999999991</v>
      </c>
      <c r="L252" s="230">
        <f t="shared" si="55"/>
        <v>1384.73</v>
      </c>
      <c r="M252" s="230">
        <f t="shared" si="55"/>
        <v>1346.29</v>
      </c>
      <c r="N252" s="230">
        <f t="shared" si="55"/>
        <v>219.63</v>
      </c>
      <c r="O252" s="230">
        <f t="shared" si="55"/>
        <v>3.1150000000000002</v>
      </c>
    </row>
    <row r="253" spans="1:15" s="178" customFormat="1" ht="18" customHeight="1" thickTop="1" thickBot="1">
      <c r="A253" s="355" t="s">
        <v>32</v>
      </c>
      <c r="B253" s="356"/>
      <c r="C253" s="231"/>
      <c r="D253" s="230">
        <f t="shared" ref="D253:O253" si="56">D232+D240+D246+D250</f>
        <v>94.600000000000009</v>
      </c>
      <c r="E253" s="230">
        <f t="shared" si="56"/>
        <v>101.84999999999998</v>
      </c>
      <c r="F253" s="230">
        <f t="shared" si="56"/>
        <v>381.08000000000004</v>
      </c>
      <c r="G253" s="230">
        <f t="shared" si="56"/>
        <v>2878.13</v>
      </c>
      <c r="H253" s="230">
        <f t="shared" si="56"/>
        <v>1.234</v>
      </c>
      <c r="I253" s="230">
        <f t="shared" si="56"/>
        <v>170.66199999999998</v>
      </c>
      <c r="J253" s="230">
        <f t="shared" si="56"/>
        <v>721.73425099999997</v>
      </c>
      <c r="K253" s="230">
        <f t="shared" si="56"/>
        <v>9.3289999999999988</v>
      </c>
      <c r="L253" s="230">
        <f t="shared" si="56"/>
        <v>1593.81</v>
      </c>
      <c r="M253" s="230">
        <f t="shared" si="56"/>
        <v>1523.9299999999998</v>
      </c>
      <c r="N253" s="230">
        <f t="shared" si="56"/>
        <v>260.24</v>
      </c>
      <c r="O253" s="232">
        <f t="shared" si="56"/>
        <v>5.7149999999999999</v>
      </c>
    </row>
    <row r="254" spans="1:15" s="178" customFormat="1" ht="18" customHeight="1" thickTop="1">
      <c r="A254" s="215"/>
      <c r="B254" s="215"/>
      <c r="C254" s="215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7" t="s">
        <v>54</v>
      </c>
    </row>
    <row r="255" spans="1:15" s="178" customFormat="1" ht="18" customHeight="1" thickBot="1">
      <c r="A255" s="214" t="s">
        <v>33</v>
      </c>
      <c r="B255" s="215"/>
      <c r="C255" s="215"/>
      <c r="D255" s="234"/>
      <c r="E255" s="234"/>
      <c r="F255" s="234"/>
      <c r="G255" s="234"/>
      <c r="H255" s="234"/>
      <c r="I255" s="234"/>
      <c r="J255" s="234"/>
      <c r="K255" s="234"/>
      <c r="L255" s="234"/>
      <c r="M255" s="234"/>
      <c r="N255" s="234"/>
      <c r="O255" s="234"/>
    </row>
    <row r="256" spans="1:15" s="178" customFormat="1" ht="18" customHeight="1" thickTop="1">
      <c r="A256" s="369" t="s">
        <v>2</v>
      </c>
      <c r="B256" s="353" t="s">
        <v>38</v>
      </c>
      <c r="C256" s="353" t="s">
        <v>3</v>
      </c>
      <c r="D256" s="365" t="s">
        <v>4</v>
      </c>
      <c r="E256" s="365"/>
      <c r="F256" s="365"/>
      <c r="G256" s="365" t="s">
        <v>5</v>
      </c>
      <c r="H256" s="365" t="s">
        <v>6</v>
      </c>
      <c r="I256" s="365"/>
      <c r="J256" s="365"/>
      <c r="K256" s="365"/>
      <c r="L256" s="365" t="s">
        <v>7</v>
      </c>
      <c r="M256" s="365"/>
      <c r="N256" s="365"/>
      <c r="O256" s="366"/>
    </row>
    <row r="257" spans="1:15" s="178" customFormat="1" ht="18" customHeight="1" thickBot="1">
      <c r="A257" s="370"/>
      <c r="B257" s="354"/>
      <c r="C257" s="354"/>
      <c r="D257" s="259" t="s">
        <v>8</v>
      </c>
      <c r="E257" s="259" t="s">
        <v>9</v>
      </c>
      <c r="F257" s="259" t="s">
        <v>10</v>
      </c>
      <c r="G257" s="371"/>
      <c r="H257" s="259" t="s">
        <v>11</v>
      </c>
      <c r="I257" s="259" t="s">
        <v>12</v>
      </c>
      <c r="J257" s="259" t="s">
        <v>13</v>
      </c>
      <c r="K257" s="259" t="s">
        <v>14</v>
      </c>
      <c r="L257" s="259" t="s">
        <v>15</v>
      </c>
      <c r="M257" s="259" t="s">
        <v>16</v>
      </c>
      <c r="N257" s="259" t="s">
        <v>40</v>
      </c>
      <c r="O257" s="216" t="s">
        <v>17</v>
      </c>
    </row>
    <row r="258" spans="1:15" s="178" customFormat="1" ht="18" customHeight="1" thickTop="1">
      <c r="A258" s="351" t="s">
        <v>18</v>
      </c>
      <c r="B258" s="352"/>
      <c r="C258" s="217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38"/>
    </row>
    <row r="259" spans="1:15" s="152" customFormat="1" ht="18" customHeight="1">
      <c r="A259" s="126" t="s">
        <v>290</v>
      </c>
      <c r="B259" s="57" t="s">
        <v>240</v>
      </c>
      <c r="C259" s="28">
        <v>70</v>
      </c>
      <c r="D259" s="29">
        <v>11.4</v>
      </c>
      <c r="E259" s="29">
        <v>9.6</v>
      </c>
      <c r="F259" s="29">
        <v>21.2</v>
      </c>
      <c r="G259" s="29">
        <v>216.8</v>
      </c>
      <c r="H259" s="29">
        <v>0.1</v>
      </c>
      <c r="I259" s="29">
        <v>0</v>
      </c>
      <c r="J259" s="29">
        <v>75</v>
      </c>
      <c r="K259" s="29">
        <v>0.28000000000000003</v>
      </c>
      <c r="L259" s="29">
        <v>128.22</v>
      </c>
      <c r="M259" s="29">
        <v>102.1</v>
      </c>
      <c r="N259" s="29">
        <v>9</v>
      </c>
      <c r="O259" s="29">
        <v>0.9</v>
      </c>
    </row>
    <row r="260" spans="1:15" s="179" customFormat="1" ht="18" customHeight="1">
      <c r="A260" s="156" t="s">
        <v>330</v>
      </c>
      <c r="B260" s="37" t="s">
        <v>89</v>
      </c>
      <c r="C260" s="38">
        <v>250</v>
      </c>
      <c r="D260" s="39">
        <v>9.4</v>
      </c>
      <c r="E260" s="39">
        <v>12.12</v>
      </c>
      <c r="F260" s="39">
        <v>55.1</v>
      </c>
      <c r="G260" s="39">
        <v>367.12</v>
      </c>
      <c r="H260" s="39">
        <v>0.17</v>
      </c>
      <c r="I260" s="39">
        <v>0</v>
      </c>
      <c r="J260" s="39">
        <v>231.25</v>
      </c>
      <c r="K260" s="39">
        <v>1.1000000000000001</v>
      </c>
      <c r="L260" s="39">
        <v>130.97999999999999</v>
      </c>
      <c r="M260" s="39">
        <v>194.61</v>
      </c>
      <c r="N260" s="39">
        <v>24.06</v>
      </c>
      <c r="O260" s="40">
        <v>0.75</v>
      </c>
    </row>
    <row r="261" spans="1:15" s="179" customFormat="1" ht="18" customHeight="1">
      <c r="A261" s="156" t="s">
        <v>256</v>
      </c>
      <c r="B261" s="37" t="s">
        <v>119</v>
      </c>
      <c r="C261" s="38">
        <v>200</v>
      </c>
      <c r="D261" s="39">
        <v>2.2000000000000002</v>
      </c>
      <c r="E261" s="39">
        <v>2.2000000000000002</v>
      </c>
      <c r="F261" s="39">
        <v>22.4</v>
      </c>
      <c r="G261" s="39">
        <v>118</v>
      </c>
      <c r="H261" s="39">
        <v>0.02</v>
      </c>
      <c r="I261" s="39">
        <v>0.2</v>
      </c>
      <c r="J261" s="39">
        <v>0.01</v>
      </c>
      <c r="K261" s="39">
        <v>0</v>
      </c>
      <c r="L261" s="39">
        <v>62</v>
      </c>
      <c r="M261" s="39">
        <v>71</v>
      </c>
      <c r="N261" s="39">
        <v>23</v>
      </c>
      <c r="O261" s="40">
        <v>1</v>
      </c>
    </row>
    <row r="262" spans="1:15" s="178" customFormat="1" ht="18" customHeight="1" thickBot="1">
      <c r="A262" s="350" t="s">
        <v>19</v>
      </c>
      <c r="B262" s="347"/>
      <c r="C262" s="240">
        <f>SUM(C259:C261)</f>
        <v>520</v>
      </c>
      <c r="D262" s="220">
        <f t="shared" ref="D262:O262" si="57">SUM(D259:D261)</f>
        <v>23</v>
      </c>
      <c r="E262" s="220">
        <f t="shared" si="57"/>
        <v>23.919999999999998</v>
      </c>
      <c r="F262" s="220">
        <f t="shared" si="57"/>
        <v>98.699999999999989</v>
      </c>
      <c r="G262" s="220">
        <f t="shared" si="57"/>
        <v>701.92000000000007</v>
      </c>
      <c r="H262" s="220">
        <f t="shared" si="57"/>
        <v>0.29000000000000004</v>
      </c>
      <c r="I262" s="220">
        <f t="shared" si="57"/>
        <v>0.2</v>
      </c>
      <c r="J262" s="220">
        <f t="shared" si="57"/>
        <v>306.26</v>
      </c>
      <c r="K262" s="220">
        <f t="shared" si="57"/>
        <v>1.3800000000000001</v>
      </c>
      <c r="L262" s="220">
        <f t="shared" si="57"/>
        <v>321.2</v>
      </c>
      <c r="M262" s="220">
        <f t="shared" si="57"/>
        <v>367.71000000000004</v>
      </c>
      <c r="N262" s="220">
        <f t="shared" si="57"/>
        <v>56.06</v>
      </c>
      <c r="O262" s="220">
        <f t="shared" si="57"/>
        <v>2.65</v>
      </c>
    </row>
    <row r="263" spans="1:15" s="178" customFormat="1" ht="18" customHeight="1" thickTop="1">
      <c r="A263" s="361" t="s">
        <v>20</v>
      </c>
      <c r="B263" s="362"/>
      <c r="C263" s="247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O263" s="223"/>
    </row>
    <row r="264" spans="1:15" s="152" customFormat="1" ht="18" customHeight="1">
      <c r="A264" s="126" t="s">
        <v>254</v>
      </c>
      <c r="B264" s="27" t="s">
        <v>87</v>
      </c>
      <c r="C264" s="28">
        <v>100</v>
      </c>
      <c r="D264" s="29">
        <v>2.4</v>
      </c>
      <c r="E264" s="29">
        <v>7.1</v>
      </c>
      <c r="F264" s="29">
        <v>10.4</v>
      </c>
      <c r="G264" s="29">
        <v>115</v>
      </c>
      <c r="H264" s="29">
        <v>0.03</v>
      </c>
      <c r="I264" s="29">
        <v>7.9</v>
      </c>
      <c r="J264" s="29">
        <v>0</v>
      </c>
      <c r="K264" s="29">
        <v>3.8</v>
      </c>
      <c r="L264" s="29">
        <v>44</v>
      </c>
      <c r="M264" s="29">
        <v>58</v>
      </c>
      <c r="N264" s="29">
        <v>30</v>
      </c>
      <c r="O264" s="29">
        <v>1.7</v>
      </c>
    </row>
    <row r="265" spans="1:15" s="152" customFormat="1" ht="18" customHeight="1">
      <c r="A265" s="126" t="s">
        <v>331</v>
      </c>
      <c r="B265" s="27" t="s">
        <v>115</v>
      </c>
      <c r="C265" s="28">
        <v>300</v>
      </c>
      <c r="D265" s="29">
        <v>5.88</v>
      </c>
      <c r="E265" s="29">
        <v>6.42</v>
      </c>
      <c r="F265" s="29">
        <v>24.18</v>
      </c>
      <c r="G265" s="29">
        <v>177.9</v>
      </c>
      <c r="H265" s="29">
        <v>0.17699999999999996</v>
      </c>
      <c r="I265" s="29">
        <v>6.99</v>
      </c>
      <c r="J265" s="29">
        <v>160.43</v>
      </c>
      <c r="K265" s="29">
        <v>2.94</v>
      </c>
      <c r="L265" s="29">
        <v>49.8</v>
      </c>
      <c r="M265" s="29">
        <v>165.3</v>
      </c>
      <c r="N265" s="29">
        <v>45.9</v>
      </c>
      <c r="O265" s="29">
        <v>0.09</v>
      </c>
    </row>
    <row r="266" spans="1:15" s="152" customFormat="1" ht="18" customHeight="1">
      <c r="A266" s="126" t="s">
        <v>209</v>
      </c>
      <c r="B266" s="27" t="s">
        <v>143</v>
      </c>
      <c r="C266" s="28" t="s">
        <v>114</v>
      </c>
      <c r="D266" s="29">
        <v>16.98</v>
      </c>
      <c r="E266" s="29">
        <v>17.600000000000001</v>
      </c>
      <c r="F266" s="29">
        <v>34.1</v>
      </c>
      <c r="G266" s="29">
        <v>362.72</v>
      </c>
      <c r="H266" s="29">
        <v>1E-3</v>
      </c>
      <c r="I266" s="29">
        <v>4.5999999999999996</v>
      </c>
      <c r="J266" s="29">
        <v>160</v>
      </c>
      <c r="K266" s="29">
        <v>0.01</v>
      </c>
      <c r="L266" s="29">
        <v>184.66</v>
      </c>
      <c r="M266" s="29">
        <v>140.66999999999999</v>
      </c>
      <c r="N266" s="29">
        <v>2.27</v>
      </c>
      <c r="O266" s="41">
        <v>0.06</v>
      </c>
    </row>
    <row r="267" spans="1:15" s="152" customFormat="1" ht="18" customHeight="1">
      <c r="A267" s="126" t="s">
        <v>249</v>
      </c>
      <c r="B267" s="27" t="s">
        <v>80</v>
      </c>
      <c r="C267" s="28">
        <v>80</v>
      </c>
      <c r="D267" s="29">
        <v>5.28</v>
      </c>
      <c r="E267" s="29">
        <v>0.96</v>
      </c>
      <c r="F267" s="29">
        <v>26.72</v>
      </c>
      <c r="G267" s="29">
        <v>139.19999999999999</v>
      </c>
      <c r="H267" s="29">
        <v>0.14399999999999999</v>
      </c>
      <c r="I267" s="29">
        <v>0</v>
      </c>
      <c r="J267" s="29">
        <v>0</v>
      </c>
      <c r="K267" s="29">
        <v>1.1200000000000001</v>
      </c>
      <c r="L267" s="29">
        <v>28</v>
      </c>
      <c r="M267" s="29">
        <v>126.4</v>
      </c>
      <c r="N267" s="29">
        <v>37.6</v>
      </c>
      <c r="O267" s="29">
        <v>3.12</v>
      </c>
    </row>
    <row r="268" spans="1:15" s="152" customFormat="1" ht="18" customHeight="1">
      <c r="A268" s="127" t="s">
        <v>263</v>
      </c>
      <c r="B268" s="57" t="s">
        <v>146</v>
      </c>
      <c r="C268" s="28">
        <v>200</v>
      </c>
      <c r="D268" s="29">
        <v>0.3</v>
      </c>
      <c r="E268" s="29">
        <v>0</v>
      </c>
      <c r="F268" s="29">
        <v>31.1</v>
      </c>
      <c r="G268" s="29">
        <v>126</v>
      </c>
      <c r="H268" s="29">
        <v>0</v>
      </c>
      <c r="I268" s="29">
        <v>0.1</v>
      </c>
      <c r="J268" s="29">
        <v>0</v>
      </c>
      <c r="K268" s="29">
        <v>0</v>
      </c>
      <c r="L268" s="29">
        <v>14</v>
      </c>
      <c r="M268" s="29">
        <v>12</v>
      </c>
      <c r="N268" s="29">
        <v>3</v>
      </c>
      <c r="O268" s="107">
        <v>0.7</v>
      </c>
    </row>
    <row r="269" spans="1:15" s="179" customFormat="1" ht="18" customHeight="1">
      <c r="A269" s="156" t="s">
        <v>250</v>
      </c>
      <c r="B269" s="37" t="s">
        <v>92</v>
      </c>
      <c r="C269" s="38">
        <v>100</v>
      </c>
      <c r="D269" s="39">
        <v>0.4</v>
      </c>
      <c r="E269" s="39">
        <v>0.3</v>
      </c>
      <c r="F269" s="39">
        <v>10.3</v>
      </c>
      <c r="G269" s="39">
        <v>47</v>
      </c>
      <c r="H269" s="39">
        <v>0.02</v>
      </c>
      <c r="I269" s="39">
        <v>5</v>
      </c>
      <c r="J269" s="39">
        <v>0</v>
      </c>
      <c r="K269" s="39">
        <v>0.4</v>
      </c>
      <c r="L269" s="39">
        <v>19</v>
      </c>
      <c r="M269" s="39">
        <v>16</v>
      </c>
      <c r="N269" s="39">
        <v>12</v>
      </c>
      <c r="O269" s="40">
        <v>2.2999999999999998</v>
      </c>
    </row>
    <row r="270" spans="1:15" s="178" customFormat="1" ht="18" customHeight="1" thickBot="1">
      <c r="A270" s="359" t="s">
        <v>21</v>
      </c>
      <c r="B270" s="360"/>
      <c r="C270" s="258">
        <v>930</v>
      </c>
      <c r="D270" s="220">
        <f t="shared" ref="D270:O270" si="58">SUM(D264:D269)</f>
        <v>31.24</v>
      </c>
      <c r="E270" s="220">
        <f t="shared" si="58"/>
        <v>32.379999999999995</v>
      </c>
      <c r="F270" s="220">
        <f t="shared" si="58"/>
        <v>136.80000000000001</v>
      </c>
      <c r="G270" s="220">
        <f t="shared" si="58"/>
        <v>967.81999999999994</v>
      </c>
      <c r="H270" s="220">
        <f t="shared" si="58"/>
        <v>0.372</v>
      </c>
      <c r="I270" s="220">
        <f t="shared" si="58"/>
        <v>24.590000000000003</v>
      </c>
      <c r="J270" s="220">
        <f t="shared" si="58"/>
        <v>320.43</v>
      </c>
      <c r="K270" s="220">
        <f t="shared" si="58"/>
        <v>8.27</v>
      </c>
      <c r="L270" s="220">
        <f t="shared" si="58"/>
        <v>339.46</v>
      </c>
      <c r="M270" s="220">
        <f t="shared" si="58"/>
        <v>518.37</v>
      </c>
      <c r="N270" s="220">
        <f t="shared" si="58"/>
        <v>130.77000000000001</v>
      </c>
      <c r="O270" s="220">
        <f t="shared" si="58"/>
        <v>7.9700000000000006</v>
      </c>
    </row>
    <row r="271" spans="1:15" s="178" customFormat="1" ht="18" customHeight="1" thickTop="1">
      <c r="A271" s="361" t="s">
        <v>47</v>
      </c>
      <c r="B271" s="362"/>
      <c r="C271" s="224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6"/>
    </row>
    <row r="272" spans="1:15" s="206" customFormat="1" ht="18" customHeight="1">
      <c r="A272" s="135" t="s">
        <v>307</v>
      </c>
      <c r="B272" s="167" t="s">
        <v>110</v>
      </c>
      <c r="C272" s="168" t="s">
        <v>156</v>
      </c>
      <c r="D272" s="169">
        <v>17.7</v>
      </c>
      <c r="E272" s="169">
        <v>18.899999999999999</v>
      </c>
      <c r="F272" s="169">
        <v>62.21</v>
      </c>
      <c r="G272" s="169">
        <v>488.5</v>
      </c>
      <c r="H272" s="169">
        <v>0.23</v>
      </c>
      <c r="I272" s="169">
        <v>4</v>
      </c>
      <c r="J272" s="169">
        <v>67.8</v>
      </c>
      <c r="K272" s="169">
        <v>4.8</v>
      </c>
      <c r="L272" s="169">
        <v>143.94</v>
      </c>
      <c r="M272" s="169">
        <v>111.9</v>
      </c>
      <c r="N272" s="169">
        <v>9.1999999999999993</v>
      </c>
      <c r="O272" s="169">
        <v>1.073</v>
      </c>
    </row>
    <row r="273" spans="1:15" s="152" customFormat="1" ht="18" customHeight="1">
      <c r="A273" s="126" t="s">
        <v>250</v>
      </c>
      <c r="B273" s="27" t="s">
        <v>120</v>
      </c>
      <c r="C273" s="28">
        <v>100</v>
      </c>
      <c r="D273" s="31">
        <v>0.9</v>
      </c>
      <c r="E273" s="31">
        <v>0.2</v>
      </c>
      <c r="F273" s="31">
        <v>8.1</v>
      </c>
      <c r="G273" s="31">
        <v>43</v>
      </c>
      <c r="H273" s="31">
        <v>0.04</v>
      </c>
      <c r="I273" s="31">
        <v>60</v>
      </c>
      <c r="J273" s="31">
        <v>0</v>
      </c>
      <c r="K273" s="31">
        <v>0.2</v>
      </c>
      <c r="L273" s="31">
        <v>34</v>
      </c>
      <c r="M273" s="31">
        <v>23</v>
      </c>
      <c r="N273" s="31">
        <v>13</v>
      </c>
      <c r="O273" s="32">
        <v>0.3</v>
      </c>
    </row>
    <row r="274" spans="1:15" s="152" customFormat="1" ht="18" customHeight="1">
      <c r="A274" s="126" t="s">
        <v>255</v>
      </c>
      <c r="B274" s="78" t="s">
        <v>149</v>
      </c>
      <c r="C274" s="28">
        <v>200</v>
      </c>
      <c r="D274" s="29">
        <v>0.3</v>
      </c>
      <c r="E274" s="29">
        <v>0</v>
      </c>
      <c r="F274" s="29">
        <v>20.100000000000001</v>
      </c>
      <c r="G274" s="29">
        <v>81</v>
      </c>
      <c r="H274" s="29">
        <v>0</v>
      </c>
      <c r="I274" s="29">
        <v>0.8</v>
      </c>
      <c r="J274" s="29">
        <v>0</v>
      </c>
      <c r="K274" s="29">
        <v>0</v>
      </c>
      <c r="L274" s="29">
        <v>10</v>
      </c>
      <c r="M274" s="29">
        <v>6</v>
      </c>
      <c r="N274" s="29">
        <v>3</v>
      </c>
      <c r="O274" s="41">
        <v>0.6</v>
      </c>
    </row>
    <row r="275" spans="1:15" s="178" customFormat="1" ht="18" customHeight="1" thickBot="1">
      <c r="A275" s="350" t="s">
        <v>48</v>
      </c>
      <c r="B275" s="347"/>
      <c r="C275" s="258">
        <v>500</v>
      </c>
      <c r="D275" s="220">
        <f t="shared" ref="D275:O275" si="59">SUM(D272:D274)</f>
        <v>18.899999999999999</v>
      </c>
      <c r="E275" s="220">
        <f t="shared" si="59"/>
        <v>19.099999999999998</v>
      </c>
      <c r="F275" s="220">
        <f t="shared" si="59"/>
        <v>90.41</v>
      </c>
      <c r="G275" s="220">
        <f t="shared" si="59"/>
        <v>612.5</v>
      </c>
      <c r="H275" s="220">
        <f t="shared" si="59"/>
        <v>0.27</v>
      </c>
      <c r="I275" s="220">
        <f t="shared" si="59"/>
        <v>64.8</v>
      </c>
      <c r="J275" s="220">
        <f t="shared" si="59"/>
        <v>67.8</v>
      </c>
      <c r="K275" s="220">
        <f t="shared" si="59"/>
        <v>5</v>
      </c>
      <c r="L275" s="220">
        <f t="shared" si="59"/>
        <v>187.94</v>
      </c>
      <c r="M275" s="220">
        <f t="shared" si="59"/>
        <v>140.9</v>
      </c>
      <c r="N275" s="220">
        <f t="shared" si="59"/>
        <v>25.2</v>
      </c>
      <c r="O275" s="220">
        <f t="shared" si="59"/>
        <v>1.9729999999999999</v>
      </c>
    </row>
    <row r="276" spans="1:15" s="178" customFormat="1" ht="18" customHeight="1" thickTop="1">
      <c r="A276" s="351" t="s">
        <v>51</v>
      </c>
      <c r="B276" s="352"/>
      <c r="C276" s="257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O276" s="223"/>
    </row>
    <row r="277" spans="1:15" s="20" customFormat="1" ht="18" customHeight="1">
      <c r="A277" s="126" t="s">
        <v>266</v>
      </c>
      <c r="B277" s="27" t="s">
        <v>170</v>
      </c>
      <c r="C277" s="28">
        <v>200</v>
      </c>
      <c r="D277" s="31">
        <v>5.8</v>
      </c>
      <c r="E277" s="31">
        <v>5</v>
      </c>
      <c r="F277" s="31">
        <v>8</v>
      </c>
      <c r="G277" s="31">
        <v>100</v>
      </c>
      <c r="H277" s="31">
        <v>0.08</v>
      </c>
      <c r="I277" s="31">
        <v>1.4</v>
      </c>
      <c r="J277" s="31">
        <v>0.04</v>
      </c>
      <c r="K277" s="31">
        <v>0</v>
      </c>
      <c r="L277" s="31">
        <v>240</v>
      </c>
      <c r="M277" s="31">
        <v>180</v>
      </c>
      <c r="N277" s="31">
        <v>28</v>
      </c>
      <c r="O277" s="32">
        <v>0.2</v>
      </c>
    </row>
    <row r="278" spans="1:15" s="20" customFormat="1" ht="18" customHeight="1">
      <c r="A278" s="129" t="s">
        <v>275</v>
      </c>
      <c r="B278" s="59" t="s">
        <v>273</v>
      </c>
      <c r="C278" s="108">
        <v>60</v>
      </c>
      <c r="D278" s="62">
        <v>5.04</v>
      </c>
      <c r="E278" s="62">
        <v>9.9600000000000009</v>
      </c>
      <c r="F278" s="62">
        <v>52.68</v>
      </c>
      <c r="G278" s="62">
        <v>320.39999999999998</v>
      </c>
      <c r="H278" s="61">
        <v>0.06</v>
      </c>
      <c r="I278" s="61">
        <v>0</v>
      </c>
      <c r="J278" s="61">
        <v>4.8000000000000001E-2</v>
      </c>
      <c r="K278" s="61">
        <v>0.67</v>
      </c>
      <c r="L278" s="61">
        <v>8</v>
      </c>
      <c r="M278" s="61">
        <v>32.003999999999998</v>
      </c>
      <c r="N278" s="61">
        <v>6</v>
      </c>
      <c r="O278" s="61">
        <v>0.5</v>
      </c>
    </row>
    <row r="279" spans="1:15" s="178" customFormat="1" ht="18" customHeight="1" thickBot="1">
      <c r="A279" s="350" t="s">
        <v>52</v>
      </c>
      <c r="B279" s="347"/>
      <c r="C279" s="258"/>
      <c r="D279" s="230">
        <f t="shared" ref="D279:O279" si="60">SUM(D277:D278)</f>
        <v>10.84</v>
      </c>
      <c r="E279" s="230">
        <f t="shared" si="60"/>
        <v>14.96</v>
      </c>
      <c r="F279" s="230">
        <f t="shared" si="60"/>
        <v>60.68</v>
      </c>
      <c r="G279" s="230">
        <f t="shared" si="60"/>
        <v>420.4</v>
      </c>
      <c r="H279" s="230">
        <f t="shared" si="60"/>
        <v>0.14000000000000001</v>
      </c>
      <c r="I279" s="230">
        <f t="shared" si="60"/>
        <v>1.4</v>
      </c>
      <c r="J279" s="230">
        <f t="shared" si="60"/>
        <v>8.7999999999999995E-2</v>
      </c>
      <c r="K279" s="230">
        <f t="shared" si="60"/>
        <v>0.67</v>
      </c>
      <c r="L279" s="230">
        <f t="shared" si="60"/>
        <v>248</v>
      </c>
      <c r="M279" s="230">
        <f t="shared" si="60"/>
        <v>212.00399999999999</v>
      </c>
      <c r="N279" s="230">
        <f t="shared" si="60"/>
        <v>34</v>
      </c>
      <c r="O279" s="230">
        <f t="shared" si="60"/>
        <v>0.7</v>
      </c>
    </row>
    <row r="280" spans="1:15" s="178" customFormat="1" ht="18" customHeight="1" thickTop="1" thickBot="1">
      <c r="A280" s="319" t="s">
        <v>69</v>
      </c>
      <c r="B280" s="348"/>
      <c r="C280" s="349"/>
      <c r="D280" s="230">
        <f>D262+D270+D275</f>
        <v>73.139999999999986</v>
      </c>
      <c r="E280" s="230">
        <f t="shared" ref="E280:O280" si="61">E262+E270+E275</f>
        <v>75.399999999999991</v>
      </c>
      <c r="F280" s="230">
        <f t="shared" si="61"/>
        <v>325.90999999999997</v>
      </c>
      <c r="G280" s="230">
        <f t="shared" si="61"/>
        <v>2282.2399999999998</v>
      </c>
      <c r="H280" s="230">
        <f t="shared" si="61"/>
        <v>0.93200000000000005</v>
      </c>
      <c r="I280" s="230">
        <f t="shared" si="61"/>
        <v>89.59</v>
      </c>
      <c r="J280" s="230">
        <f t="shared" si="61"/>
        <v>694.49</v>
      </c>
      <c r="K280" s="230">
        <f t="shared" si="61"/>
        <v>14.65</v>
      </c>
      <c r="L280" s="230">
        <f t="shared" si="61"/>
        <v>848.59999999999991</v>
      </c>
      <c r="M280" s="230">
        <f t="shared" si="61"/>
        <v>1026.98</v>
      </c>
      <c r="N280" s="230">
        <f t="shared" si="61"/>
        <v>212.03</v>
      </c>
      <c r="O280" s="230">
        <f t="shared" si="61"/>
        <v>12.593</v>
      </c>
    </row>
    <row r="281" spans="1:15" s="178" customFormat="1" ht="18" customHeight="1" thickTop="1" thickBot="1">
      <c r="A281" s="319" t="s">
        <v>70</v>
      </c>
      <c r="B281" s="348"/>
      <c r="C281" s="349"/>
      <c r="D281" s="230">
        <f>D262+D270+D279</f>
        <v>65.08</v>
      </c>
      <c r="E281" s="230">
        <f t="shared" ref="E281:O281" si="62">E262+E270+E279</f>
        <v>71.259999999999991</v>
      </c>
      <c r="F281" s="230">
        <f t="shared" si="62"/>
        <v>296.18</v>
      </c>
      <c r="G281" s="230">
        <f t="shared" si="62"/>
        <v>2090.14</v>
      </c>
      <c r="H281" s="230">
        <f t="shared" si="62"/>
        <v>0.80200000000000005</v>
      </c>
      <c r="I281" s="230">
        <f t="shared" si="62"/>
        <v>26.19</v>
      </c>
      <c r="J281" s="230">
        <f t="shared" si="62"/>
        <v>626.77800000000002</v>
      </c>
      <c r="K281" s="230">
        <f t="shared" si="62"/>
        <v>10.32</v>
      </c>
      <c r="L281" s="230">
        <f t="shared" si="62"/>
        <v>908.66</v>
      </c>
      <c r="M281" s="230">
        <f t="shared" si="62"/>
        <v>1098.0840000000001</v>
      </c>
      <c r="N281" s="230">
        <f t="shared" si="62"/>
        <v>220.83</v>
      </c>
      <c r="O281" s="230">
        <f t="shared" si="62"/>
        <v>11.32</v>
      </c>
    </row>
    <row r="282" spans="1:15" s="178" customFormat="1" ht="18" customHeight="1" thickTop="1" thickBot="1">
      <c r="A282" s="355" t="s">
        <v>44</v>
      </c>
      <c r="B282" s="356"/>
      <c r="C282" s="231"/>
      <c r="D282" s="230">
        <f t="shared" ref="D282:O282" si="63">D262+D270+D275+D279</f>
        <v>83.97999999999999</v>
      </c>
      <c r="E282" s="230">
        <f t="shared" si="63"/>
        <v>90.359999999999985</v>
      </c>
      <c r="F282" s="230">
        <f t="shared" si="63"/>
        <v>386.59</v>
      </c>
      <c r="G282" s="230">
        <f t="shared" si="63"/>
        <v>2702.64</v>
      </c>
      <c r="H282" s="230">
        <f t="shared" si="63"/>
        <v>1.0720000000000001</v>
      </c>
      <c r="I282" s="230">
        <f t="shared" si="63"/>
        <v>90.990000000000009</v>
      </c>
      <c r="J282" s="230">
        <f t="shared" si="63"/>
        <v>694.57799999999997</v>
      </c>
      <c r="K282" s="230">
        <f t="shared" si="63"/>
        <v>15.32</v>
      </c>
      <c r="L282" s="230">
        <f t="shared" si="63"/>
        <v>1096.5999999999999</v>
      </c>
      <c r="M282" s="230">
        <f t="shared" si="63"/>
        <v>1238.9839999999999</v>
      </c>
      <c r="N282" s="230">
        <f t="shared" si="63"/>
        <v>246.03</v>
      </c>
      <c r="O282" s="232">
        <f t="shared" si="63"/>
        <v>13.292999999999999</v>
      </c>
    </row>
    <row r="283" spans="1:15" s="178" customFormat="1" ht="18" customHeight="1" thickTop="1">
      <c r="A283" s="214" t="s">
        <v>34</v>
      </c>
      <c r="B283" s="215"/>
      <c r="C283" s="215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7" t="s">
        <v>54</v>
      </c>
    </row>
    <row r="284" spans="1:15" s="178" customFormat="1" ht="18" customHeight="1" thickBot="1">
      <c r="A284" s="233"/>
      <c r="B284" s="215"/>
      <c r="C284" s="215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</row>
    <row r="285" spans="1:15" s="178" customFormat="1" ht="18" customHeight="1" thickTop="1">
      <c r="A285" s="369" t="s">
        <v>2</v>
      </c>
      <c r="B285" s="353" t="s">
        <v>38</v>
      </c>
      <c r="C285" s="353" t="s">
        <v>3</v>
      </c>
      <c r="D285" s="365" t="s">
        <v>4</v>
      </c>
      <c r="E285" s="365"/>
      <c r="F285" s="365"/>
      <c r="G285" s="365" t="s">
        <v>5</v>
      </c>
      <c r="H285" s="365" t="s">
        <v>6</v>
      </c>
      <c r="I285" s="365"/>
      <c r="J285" s="365"/>
      <c r="K285" s="365"/>
      <c r="L285" s="365" t="s">
        <v>7</v>
      </c>
      <c r="M285" s="365"/>
      <c r="N285" s="365"/>
      <c r="O285" s="366"/>
    </row>
    <row r="286" spans="1:15" s="178" customFormat="1" ht="18" customHeight="1" thickBot="1">
      <c r="A286" s="370"/>
      <c r="B286" s="354"/>
      <c r="C286" s="354"/>
      <c r="D286" s="259" t="s">
        <v>8</v>
      </c>
      <c r="E286" s="259" t="s">
        <v>9</v>
      </c>
      <c r="F286" s="259" t="s">
        <v>10</v>
      </c>
      <c r="G286" s="371"/>
      <c r="H286" s="259" t="s">
        <v>11</v>
      </c>
      <c r="I286" s="259" t="s">
        <v>12</v>
      </c>
      <c r="J286" s="259" t="s">
        <v>13</v>
      </c>
      <c r="K286" s="259" t="s">
        <v>14</v>
      </c>
      <c r="L286" s="259" t="s">
        <v>15</v>
      </c>
      <c r="M286" s="259" t="s">
        <v>16</v>
      </c>
      <c r="N286" s="259" t="s">
        <v>40</v>
      </c>
      <c r="O286" s="216" t="s">
        <v>17</v>
      </c>
    </row>
    <row r="287" spans="1:15" s="178" customFormat="1" ht="18" customHeight="1" thickTop="1">
      <c r="A287" s="351" t="s">
        <v>18</v>
      </c>
      <c r="B287" s="352"/>
      <c r="C287" s="217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38"/>
    </row>
    <row r="288" spans="1:15" s="152" customFormat="1" ht="18" customHeight="1">
      <c r="A288" s="126" t="s">
        <v>332</v>
      </c>
      <c r="B288" s="27" t="s">
        <v>154</v>
      </c>
      <c r="C288" s="28" t="s">
        <v>286</v>
      </c>
      <c r="D288" s="29">
        <v>21.96</v>
      </c>
      <c r="E288" s="29">
        <v>23.68</v>
      </c>
      <c r="F288" s="29">
        <v>67.75</v>
      </c>
      <c r="G288" s="29">
        <v>570</v>
      </c>
      <c r="H288" s="29">
        <v>0.28999999999999998</v>
      </c>
      <c r="I288" s="29">
        <v>0.06</v>
      </c>
      <c r="J288" s="29">
        <v>121.25</v>
      </c>
      <c r="K288" s="29">
        <v>0.56000000000000005</v>
      </c>
      <c r="L288" s="29">
        <v>323.31</v>
      </c>
      <c r="M288" s="29">
        <v>172.4</v>
      </c>
      <c r="N288" s="29">
        <v>1.25</v>
      </c>
      <c r="O288" s="29">
        <v>2.31</v>
      </c>
    </row>
    <row r="289" spans="1:15" s="179" customFormat="1" ht="18" customHeight="1">
      <c r="A289" s="156" t="s">
        <v>250</v>
      </c>
      <c r="B289" s="37" t="s">
        <v>98</v>
      </c>
      <c r="C289" s="38">
        <v>100</v>
      </c>
      <c r="D289" s="39">
        <v>1.5</v>
      </c>
      <c r="E289" s="39">
        <v>0.5</v>
      </c>
      <c r="F289" s="39">
        <v>21</v>
      </c>
      <c r="G289" s="39">
        <v>96</v>
      </c>
      <c r="H289" s="39">
        <v>0.04</v>
      </c>
      <c r="I289" s="39">
        <v>10</v>
      </c>
      <c r="J289" s="39">
        <v>0</v>
      </c>
      <c r="K289" s="39">
        <v>0.4</v>
      </c>
      <c r="L289" s="39">
        <v>8</v>
      </c>
      <c r="M289" s="39">
        <v>28</v>
      </c>
      <c r="N289" s="39">
        <v>42</v>
      </c>
      <c r="O289" s="40">
        <v>0.6</v>
      </c>
    </row>
    <row r="290" spans="1:15" s="68" customFormat="1" ht="18" customHeight="1">
      <c r="A290" s="170" t="s">
        <v>112</v>
      </c>
      <c r="B290" s="47" t="s">
        <v>113</v>
      </c>
      <c r="C290" s="255">
        <v>200</v>
      </c>
      <c r="D290" s="48">
        <v>2</v>
      </c>
      <c r="E290" s="48">
        <v>1.85</v>
      </c>
      <c r="F290" s="48">
        <v>14.6</v>
      </c>
      <c r="G290" s="48">
        <v>83</v>
      </c>
      <c r="H290" s="48">
        <v>0.04</v>
      </c>
      <c r="I290" s="48">
        <v>0.03</v>
      </c>
      <c r="J290" s="48">
        <v>0.01</v>
      </c>
      <c r="K290" s="48">
        <v>0</v>
      </c>
      <c r="L290" s="48">
        <v>69.22</v>
      </c>
      <c r="M290" s="48">
        <v>93</v>
      </c>
      <c r="N290" s="48">
        <v>15</v>
      </c>
      <c r="O290" s="92">
        <v>0.4</v>
      </c>
    </row>
    <row r="291" spans="1:15" s="178" customFormat="1" ht="18" customHeight="1" thickBot="1">
      <c r="A291" s="359" t="s">
        <v>19</v>
      </c>
      <c r="B291" s="360"/>
      <c r="C291" s="258">
        <v>520</v>
      </c>
      <c r="D291" s="220">
        <f>SUM(D288:D290)</f>
        <v>25.46</v>
      </c>
      <c r="E291" s="220">
        <v>23.55</v>
      </c>
      <c r="F291" s="220">
        <f t="shared" ref="F291:O291" si="64">SUM(F288:F290)</f>
        <v>103.35</v>
      </c>
      <c r="G291" s="220">
        <f t="shared" si="64"/>
        <v>749</v>
      </c>
      <c r="H291" s="220">
        <f t="shared" si="64"/>
        <v>0.36999999999999994</v>
      </c>
      <c r="I291" s="220">
        <f t="shared" si="64"/>
        <v>10.09</v>
      </c>
      <c r="J291" s="220">
        <f t="shared" si="64"/>
        <v>121.26</v>
      </c>
      <c r="K291" s="220">
        <f t="shared" si="64"/>
        <v>0.96000000000000008</v>
      </c>
      <c r="L291" s="220">
        <f t="shared" si="64"/>
        <v>400.53</v>
      </c>
      <c r="M291" s="220">
        <f t="shared" si="64"/>
        <v>293.39999999999998</v>
      </c>
      <c r="N291" s="220">
        <f t="shared" si="64"/>
        <v>58.25</v>
      </c>
      <c r="O291" s="220">
        <f t="shared" si="64"/>
        <v>3.31</v>
      </c>
    </row>
    <row r="292" spans="1:15" s="178" customFormat="1" ht="18" customHeight="1" thickTop="1">
      <c r="A292" s="351" t="s">
        <v>20</v>
      </c>
      <c r="B292" s="352"/>
      <c r="C292" s="257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3"/>
    </row>
    <row r="293" spans="1:15" s="152" customFormat="1" ht="18" customHeight="1">
      <c r="A293" s="126" t="s">
        <v>265</v>
      </c>
      <c r="B293" s="27" t="s">
        <v>81</v>
      </c>
      <c r="C293" s="28">
        <v>100</v>
      </c>
      <c r="D293" s="29">
        <v>4.9000000000000004</v>
      </c>
      <c r="E293" s="29">
        <v>9.3000000000000007</v>
      </c>
      <c r="F293" s="29">
        <v>7.4</v>
      </c>
      <c r="G293" s="29">
        <v>133</v>
      </c>
      <c r="H293" s="29">
        <v>2.3999999999999997E-2</v>
      </c>
      <c r="I293" s="29">
        <v>10.1</v>
      </c>
      <c r="J293" s="29">
        <v>1.6E-2</v>
      </c>
      <c r="K293" s="29">
        <v>2.2999999999999998</v>
      </c>
      <c r="L293" s="29">
        <v>165</v>
      </c>
      <c r="M293" s="29">
        <v>142</v>
      </c>
      <c r="N293" s="29">
        <v>24</v>
      </c>
      <c r="O293" s="29">
        <v>1.4</v>
      </c>
    </row>
    <row r="294" spans="1:15" s="179" customFormat="1" ht="18" customHeight="1">
      <c r="A294" s="156" t="s">
        <v>217</v>
      </c>
      <c r="B294" s="37" t="s">
        <v>188</v>
      </c>
      <c r="C294" s="38" t="s">
        <v>193</v>
      </c>
      <c r="D294" s="39">
        <v>6.64</v>
      </c>
      <c r="E294" s="39">
        <v>6.69</v>
      </c>
      <c r="F294" s="39">
        <v>23.02</v>
      </c>
      <c r="G294" s="39">
        <v>178.99</v>
      </c>
      <c r="H294" s="39">
        <v>0.11</v>
      </c>
      <c r="I294" s="39">
        <v>8.58</v>
      </c>
      <c r="J294" s="39">
        <v>123.8</v>
      </c>
      <c r="K294" s="39">
        <v>1.4359999999999999</v>
      </c>
      <c r="L294" s="39">
        <v>132.05000000000001</v>
      </c>
      <c r="M294" s="39">
        <v>171.19</v>
      </c>
      <c r="N294" s="39">
        <v>10.17</v>
      </c>
      <c r="O294" s="40">
        <v>7.0000000000000007E-2</v>
      </c>
    </row>
    <row r="295" spans="1:15" s="152" customFormat="1" ht="15.75" customHeight="1">
      <c r="A295" s="129" t="s">
        <v>346</v>
      </c>
      <c r="B295" s="49" t="s">
        <v>347</v>
      </c>
      <c r="C295" s="50">
        <v>100</v>
      </c>
      <c r="D295" s="51">
        <v>15.41</v>
      </c>
      <c r="E295" s="51">
        <v>11.8</v>
      </c>
      <c r="F295" s="51">
        <v>20.5</v>
      </c>
      <c r="G295" s="51">
        <v>249.84</v>
      </c>
      <c r="H295" s="51">
        <v>0.12</v>
      </c>
      <c r="I295" s="51">
        <v>1.3</v>
      </c>
      <c r="J295" s="51">
        <v>153</v>
      </c>
      <c r="K295" s="51">
        <v>0</v>
      </c>
      <c r="L295" s="51">
        <v>187.69</v>
      </c>
      <c r="M295" s="51">
        <v>23.2</v>
      </c>
      <c r="N295" s="51">
        <v>0</v>
      </c>
      <c r="O295" s="51">
        <v>0.5</v>
      </c>
    </row>
    <row r="296" spans="1:15" s="20" customFormat="1" ht="18" customHeight="1">
      <c r="A296" s="274" t="s">
        <v>350</v>
      </c>
      <c r="B296" s="275" t="s">
        <v>348</v>
      </c>
      <c r="C296" s="28">
        <v>220</v>
      </c>
      <c r="D296" s="29">
        <v>2.64</v>
      </c>
      <c r="E296" s="29">
        <v>7.82</v>
      </c>
      <c r="F296" s="29">
        <v>38.5</v>
      </c>
      <c r="G296" s="29">
        <v>234.96</v>
      </c>
      <c r="H296" s="29">
        <v>0.22</v>
      </c>
      <c r="I296" s="29">
        <v>1.58</v>
      </c>
      <c r="J296" s="29">
        <v>140</v>
      </c>
      <c r="K296" s="29">
        <v>0.22</v>
      </c>
      <c r="L296" s="29">
        <v>24.2</v>
      </c>
      <c r="M296" s="29">
        <v>119.99</v>
      </c>
      <c r="N296" s="29">
        <v>22.45</v>
      </c>
      <c r="O296" s="41">
        <v>2.4400000000000002E-2</v>
      </c>
    </row>
    <row r="297" spans="1:15" s="20" customFormat="1" ht="18" customHeight="1">
      <c r="A297" s="126" t="s">
        <v>250</v>
      </c>
      <c r="B297" s="27" t="s">
        <v>102</v>
      </c>
      <c r="C297" s="28">
        <v>100</v>
      </c>
      <c r="D297" s="29">
        <v>0.8</v>
      </c>
      <c r="E297" s="29">
        <v>0.4</v>
      </c>
      <c r="F297" s="29">
        <v>8.1</v>
      </c>
      <c r="G297" s="29">
        <v>47</v>
      </c>
      <c r="H297" s="31">
        <v>0.02</v>
      </c>
      <c r="I297" s="31">
        <v>180</v>
      </c>
      <c r="J297" s="31">
        <v>0</v>
      </c>
      <c r="K297" s="31">
        <v>0.3</v>
      </c>
      <c r="L297" s="31">
        <v>40</v>
      </c>
      <c r="M297" s="31">
        <v>34</v>
      </c>
      <c r="N297" s="31">
        <v>25</v>
      </c>
      <c r="O297" s="32">
        <v>0.8</v>
      </c>
    </row>
    <row r="298" spans="1:15" s="152" customFormat="1" ht="15.75" customHeight="1">
      <c r="A298" s="131" t="s">
        <v>249</v>
      </c>
      <c r="B298" s="271" t="s">
        <v>80</v>
      </c>
      <c r="C298" s="272">
        <v>55</v>
      </c>
      <c r="D298" s="273">
        <v>3.63</v>
      </c>
      <c r="E298" s="273">
        <v>0.66</v>
      </c>
      <c r="F298" s="273">
        <v>18.37</v>
      </c>
      <c r="G298" s="273">
        <v>95.7</v>
      </c>
      <c r="H298" s="273">
        <v>9.8999999999999991E-2</v>
      </c>
      <c r="I298" s="273">
        <v>0</v>
      </c>
      <c r="J298" s="273">
        <v>0</v>
      </c>
      <c r="K298" s="273">
        <v>0.77</v>
      </c>
      <c r="L298" s="273">
        <v>19.25</v>
      </c>
      <c r="M298" s="273">
        <v>86.9</v>
      </c>
      <c r="N298" s="273">
        <v>25.85</v>
      </c>
      <c r="O298" s="273">
        <v>2.145</v>
      </c>
    </row>
    <row r="299" spans="1:15" s="20" customFormat="1" ht="18" customHeight="1">
      <c r="A299" s="126" t="s">
        <v>255</v>
      </c>
      <c r="B299" s="27" t="s">
        <v>138</v>
      </c>
      <c r="C299" s="28">
        <v>200</v>
      </c>
      <c r="D299" s="29">
        <v>0.3</v>
      </c>
      <c r="E299" s="29">
        <v>0</v>
      </c>
      <c r="F299" s="29">
        <v>20.100000000000001</v>
      </c>
      <c r="G299" s="29">
        <v>81</v>
      </c>
      <c r="H299" s="29">
        <v>0</v>
      </c>
      <c r="I299" s="29">
        <v>0.8</v>
      </c>
      <c r="J299" s="29">
        <v>0</v>
      </c>
      <c r="K299" s="29">
        <v>0</v>
      </c>
      <c r="L299" s="29">
        <v>10</v>
      </c>
      <c r="M299" s="29">
        <v>6</v>
      </c>
      <c r="N299" s="29">
        <v>3</v>
      </c>
      <c r="O299" s="41">
        <v>0.6</v>
      </c>
    </row>
    <row r="300" spans="1:15" s="178" customFormat="1" ht="18" customHeight="1" thickBot="1">
      <c r="A300" s="359" t="s">
        <v>21</v>
      </c>
      <c r="B300" s="360"/>
      <c r="C300" s="258">
        <v>1055</v>
      </c>
      <c r="D300" s="220">
        <f t="shared" ref="D300:O300" si="65">SUM(D293:D299)</f>
        <v>34.32</v>
      </c>
      <c r="E300" s="220">
        <f t="shared" si="65"/>
        <v>36.669999999999995</v>
      </c>
      <c r="F300" s="220">
        <f t="shared" si="65"/>
        <v>135.99</v>
      </c>
      <c r="G300" s="220">
        <f t="shared" si="65"/>
        <v>1020.4900000000001</v>
      </c>
      <c r="H300" s="220">
        <f t="shared" si="65"/>
        <v>0.59299999999999997</v>
      </c>
      <c r="I300" s="220">
        <f t="shared" si="65"/>
        <v>202.36</v>
      </c>
      <c r="J300" s="220">
        <f t="shared" si="65"/>
        <v>416.81600000000003</v>
      </c>
      <c r="K300" s="220">
        <f t="shared" si="65"/>
        <v>5.0259999999999998</v>
      </c>
      <c r="L300" s="220">
        <f t="shared" si="65"/>
        <v>578.19000000000005</v>
      </c>
      <c r="M300" s="220">
        <f t="shared" si="65"/>
        <v>583.28</v>
      </c>
      <c r="N300" s="220">
        <f t="shared" si="65"/>
        <v>110.47</v>
      </c>
      <c r="O300" s="220">
        <f t="shared" si="65"/>
        <v>5.5393999999999997</v>
      </c>
    </row>
    <row r="301" spans="1:15" s="178" customFormat="1" ht="18" customHeight="1" thickTop="1">
      <c r="A301" s="361" t="s">
        <v>47</v>
      </c>
      <c r="B301" s="362"/>
      <c r="C301" s="224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6"/>
    </row>
    <row r="302" spans="1:15" s="152" customFormat="1" ht="18" customHeight="1">
      <c r="A302" s="131" t="s">
        <v>301</v>
      </c>
      <c r="B302" s="78" t="s">
        <v>238</v>
      </c>
      <c r="C302" s="28">
        <v>60</v>
      </c>
      <c r="D302" s="29">
        <v>6.7</v>
      </c>
      <c r="E302" s="29">
        <v>9.84</v>
      </c>
      <c r="F302" s="29">
        <v>19.8</v>
      </c>
      <c r="G302" s="29">
        <v>194.56</v>
      </c>
      <c r="H302" s="29">
        <v>0.09</v>
      </c>
      <c r="I302" s="29">
        <v>0</v>
      </c>
      <c r="J302" s="29">
        <v>59</v>
      </c>
      <c r="K302" s="29">
        <v>0</v>
      </c>
      <c r="L302" s="29">
        <v>8.25</v>
      </c>
      <c r="M302" s="29">
        <v>57</v>
      </c>
      <c r="N302" s="29">
        <v>32</v>
      </c>
      <c r="O302" s="29">
        <v>5</v>
      </c>
    </row>
    <row r="303" spans="1:15" s="152" customFormat="1" ht="18" customHeight="1">
      <c r="A303" s="126" t="s">
        <v>325</v>
      </c>
      <c r="B303" s="105" t="s">
        <v>90</v>
      </c>
      <c r="C303" s="176" t="s">
        <v>241</v>
      </c>
      <c r="D303" s="29">
        <v>17.829999999999998</v>
      </c>
      <c r="E303" s="29">
        <v>14.9</v>
      </c>
      <c r="F303" s="29">
        <v>66.2</v>
      </c>
      <c r="G303" s="29">
        <v>469.6</v>
      </c>
      <c r="H303" s="29">
        <v>0.23</v>
      </c>
      <c r="I303" s="29">
        <v>0.02</v>
      </c>
      <c r="J303" s="29">
        <v>315</v>
      </c>
      <c r="K303" s="29">
        <v>1.1759999999999999</v>
      </c>
      <c r="L303" s="29">
        <v>280.22000000000003</v>
      </c>
      <c r="M303" s="29">
        <v>188.32</v>
      </c>
      <c r="N303" s="29">
        <v>29.4</v>
      </c>
      <c r="O303" s="29">
        <v>2.8</v>
      </c>
    </row>
    <row r="304" spans="1:15" s="179" customFormat="1" ht="18" customHeight="1">
      <c r="A304" s="156" t="s">
        <v>255</v>
      </c>
      <c r="B304" s="37" t="s">
        <v>141</v>
      </c>
      <c r="C304" s="121">
        <v>200</v>
      </c>
      <c r="D304" s="122">
        <v>0.3</v>
      </c>
      <c r="E304" s="122">
        <v>0</v>
      </c>
      <c r="F304" s="122">
        <v>20.100000000000001</v>
      </c>
      <c r="G304" s="122">
        <v>81</v>
      </c>
      <c r="H304" s="122">
        <v>0</v>
      </c>
      <c r="I304" s="122">
        <v>0.8</v>
      </c>
      <c r="J304" s="122">
        <v>0</v>
      </c>
      <c r="K304" s="122">
        <v>0</v>
      </c>
      <c r="L304" s="122">
        <v>10</v>
      </c>
      <c r="M304" s="122">
        <v>6</v>
      </c>
      <c r="N304" s="122">
        <v>3</v>
      </c>
      <c r="O304" s="123">
        <v>0.6</v>
      </c>
    </row>
    <row r="305" spans="1:15" s="178" customFormat="1" ht="18" customHeight="1" thickBot="1">
      <c r="A305" s="350" t="s">
        <v>48</v>
      </c>
      <c r="B305" s="347"/>
      <c r="C305" s="258">
        <v>460</v>
      </c>
      <c r="D305" s="220">
        <f t="shared" ref="D305:O305" si="66">SUM(D302:D304)</f>
        <v>24.83</v>
      </c>
      <c r="E305" s="220">
        <f t="shared" si="66"/>
        <v>24.740000000000002</v>
      </c>
      <c r="F305" s="220">
        <f t="shared" si="66"/>
        <v>106.1</v>
      </c>
      <c r="G305" s="220">
        <f t="shared" si="66"/>
        <v>745.16000000000008</v>
      </c>
      <c r="H305" s="220">
        <f t="shared" si="66"/>
        <v>0.32</v>
      </c>
      <c r="I305" s="220">
        <f t="shared" si="66"/>
        <v>0.82000000000000006</v>
      </c>
      <c r="J305" s="220">
        <f t="shared" si="66"/>
        <v>374</v>
      </c>
      <c r="K305" s="220">
        <f t="shared" si="66"/>
        <v>1.1759999999999999</v>
      </c>
      <c r="L305" s="220">
        <f t="shared" si="66"/>
        <v>298.47000000000003</v>
      </c>
      <c r="M305" s="220">
        <f t="shared" si="66"/>
        <v>251.32</v>
      </c>
      <c r="N305" s="220">
        <f t="shared" si="66"/>
        <v>64.400000000000006</v>
      </c>
      <c r="O305" s="220">
        <f t="shared" si="66"/>
        <v>8.4</v>
      </c>
    </row>
    <row r="306" spans="1:15" s="178" customFormat="1" ht="18" customHeight="1" thickTop="1">
      <c r="A306" s="351" t="s">
        <v>51</v>
      </c>
      <c r="B306" s="352"/>
      <c r="C306" s="257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O306" s="223"/>
    </row>
    <row r="307" spans="1:15" s="152" customFormat="1" ht="18" customHeight="1">
      <c r="A307" s="127" t="s">
        <v>266</v>
      </c>
      <c r="B307" s="57" t="s">
        <v>171</v>
      </c>
      <c r="C307" s="28">
        <v>200</v>
      </c>
      <c r="D307" s="31">
        <v>5.8</v>
      </c>
      <c r="E307" s="31">
        <v>5</v>
      </c>
      <c r="F307" s="31">
        <v>8</v>
      </c>
      <c r="G307" s="31">
        <v>100</v>
      </c>
      <c r="H307" s="31">
        <v>0.08</v>
      </c>
      <c r="I307" s="31">
        <v>11.4</v>
      </c>
      <c r="J307" s="31">
        <v>0.04</v>
      </c>
      <c r="K307" s="31">
        <v>0</v>
      </c>
      <c r="L307" s="31">
        <v>240</v>
      </c>
      <c r="M307" s="31">
        <v>180</v>
      </c>
      <c r="N307" s="31">
        <v>28</v>
      </c>
      <c r="O307" s="58">
        <v>0.2</v>
      </c>
    </row>
    <row r="308" spans="1:15" s="20" customFormat="1" ht="18" customHeight="1">
      <c r="A308" s="248" t="s">
        <v>276</v>
      </c>
      <c r="B308" s="87" t="s">
        <v>182</v>
      </c>
      <c r="C308" s="88">
        <v>75</v>
      </c>
      <c r="D308" s="62">
        <v>7.2</v>
      </c>
      <c r="E308" s="62">
        <v>8.5299999999999994</v>
      </c>
      <c r="F308" s="62">
        <v>49.73</v>
      </c>
      <c r="G308" s="62">
        <v>298.27999999999997</v>
      </c>
      <c r="H308" s="62">
        <v>7.0000000000000007E-2</v>
      </c>
      <c r="I308" s="62">
        <v>2.37</v>
      </c>
      <c r="J308" s="62">
        <v>0.06</v>
      </c>
      <c r="K308" s="62">
        <v>1.22</v>
      </c>
      <c r="L308" s="62">
        <v>22.61</v>
      </c>
      <c r="M308" s="62">
        <v>68.86</v>
      </c>
      <c r="N308" s="62">
        <v>21.58</v>
      </c>
      <c r="O308" s="62">
        <v>0.86</v>
      </c>
    </row>
    <row r="309" spans="1:15" s="178" customFormat="1" ht="18" customHeight="1" thickBot="1">
      <c r="A309" s="350" t="s">
        <v>52</v>
      </c>
      <c r="B309" s="347"/>
      <c r="C309" s="258"/>
      <c r="D309" s="230">
        <f t="shared" ref="D309:O309" si="67">SUM(D307:D308)</f>
        <v>13</v>
      </c>
      <c r="E309" s="230">
        <f t="shared" si="67"/>
        <v>13.53</v>
      </c>
      <c r="F309" s="230">
        <f t="shared" si="67"/>
        <v>57.73</v>
      </c>
      <c r="G309" s="230">
        <f t="shared" si="67"/>
        <v>398.28</v>
      </c>
      <c r="H309" s="230">
        <f t="shared" si="67"/>
        <v>0.15000000000000002</v>
      </c>
      <c r="I309" s="230">
        <f t="shared" si="67"/>
        <v>13.77</v>
      </c>
      <c r="J309" s="230">
        <f t="shared" si="67"/>
        <v>0.1</v>
      </c>
      <c r="K309" s="230">
        <f t="shared" si="67"/>
        <v>1.22</v>
      </c>
      <c r="L309" s="230">
        <f t="shared" si="67"/>
        <v>262.61</v>
      </c>
      <c r="M309" s="230">
        <f t="shared" si="67"/>
        <v>248.86</v>
      </c>
      <c r="N309" s="230">
        <f t="shared" si="67"/>
        <v>49.58</v>
      </c>
      <c r="O309" s="232">
        <f t="shared" si="67"/>
        <v>1.06</v>
      </c>
    </row>
    <row r="310" spans="1:15" s="178" customFormat="1" ht="18" customHeight="1" thickTop="1" thickBot="1">
      <c r="A310" s="319" t="s">
        <v>71</v>
      </c>
      <c r="B310" s="348"/>
      <c r="C310" s="349"/>
      <c r="D310" s="230">
        <f t="shared" ref="D310:O310" si="68">D291+D300+D305</f>
        <v>84.61</v>
      </c>
      <c r="E310" s="230">
        <f t="shared" si="68"/>
        <v>84.960000000000008</v>
      </c>
      <c r="F310" s="230">
        <f t="shared" si="68"/>
        <v>345.44</v>
      </c>
      <c r="G310" s="230">
        <f t="shared" si="68"/>
        <v>2514.6500000000005</v>
      </c>
      <c r="H310" s="230">
        <f t="shared" si="68"/>
        <v>1.2829999999999999</v>
      </c>
      <c r="I310" s="230">
        <f t="shared" si="68"/>
        <v>213.27</v>
      </c>
      <c r="J310" s="230">
        <f t="shared" si="68"/>
        <v>912.07600000000002</v>
      </c>
      <c r="K310" s="230">
        <f t="shared" si="68"/>
        <v>7.1619999999999999</v>
      </c>
      <c r="L310" s="230">
        <f t="shared" si="68"/>
        <v>1277.19</v>
      </c>
      <c r="M310" s="230">
        <f t="shared" si="68"/>
        <v>1128</v>
      </c>
      <c r="N310" s="230">
        <f t="shared" si="68"/>
        <v>233.12</v>
      </c>
      <c r="O310" s="230">
        <f t="shared" si="68"/>
        <v>17.249400000000001</v>
      </c>
    </row>
    <row r="311" spans="1:15" s="178" customFormat="1" ht="18" customHeight="1" thickTop="1" thickBot="1">
      <c r="A311" s="319" t="s">
        <v>72</v>
      </c>
      <c r="B311" s="348"/>
      <c r="C311" s="349"/>
      <c r="D311" s="230">
        <f t="shared" ref="D311:O311" si="69">D291+D300+D309</f>
        <v>72.78</v>
      </c>
      <c r="E311" s="230">
        <f t="shared" si="69"/>
        <v>73.75</v>
      </c>
      <c r="F311" s="230">
        <f t="shared" si="69"/>
        <v>297.07</v>
      </c>
      <c r="G311" s="230">
        <f t="shared" si="69"/>
        <v>2167.7700000000004</v>
      </c>
      <c r="H311" s="230">
        <f t="shared" si="69"/>
        <v>1.113</v>
      </c>
      <c r="I311" s="230">
        <f t="shared" si="69"/>
        <v>226.22000000000003</v>
      </c>
      <c r="J311" s="230">
        <f t="shared" si="69"/>
        <v>538.17600000000004</v>
      </c>
      <c r="K311" s="230">
        <f t="shared" si="69"/>
        <v>7.2059999999999995</v>
      </c>
      <c r="L311" s="230">
        <f t="shared" si="69"/>
        <v>1241.33</v>
      </c>
      <c r="M311" s="230">
        <f t="shared" si="69"/>
        <v>1125.54</v>
      </c>
      <c r="N311" s="230">
        <f t="shared" si="69"/>
        <v>218.3</v>
      </c>
      <c r="O311" s="230">
        <f t="shared" si="69"/>
        <v>9.9093999999999998</v>
      </c>
    </row>
    <row r="312" spans="1:15" s="178" customFormat="1" ht="18" customHeight="1" thickTop="1" thickBot="1">
      <c r="A312" s="355" t="s">
        <v>45</v>
      </c>
      <c r="B312" s="356"/>
      <c r="C312" s="231"/>
      <c r="D312" s="230">
        <f t="shared" ref="D312:O312" si="70">D291+D300+D305+D309</f>
        <v>97.61</v>
      </c>
      <c r="E312" s="230">
        <f t="shared" si="70"/>
        <v>98.490000000000009</v>
      </c>
      <c r="F312" s="230">
        <f t="shared" si="70"/>
        <v>403.17</v>
      </c>
      <c r="G312" s="230">
        <f t="shared" si="70"/>
        <v>2912.9300000000003</v>
      </c>
      <c r="H312" s="230">
        <f t="shared" si="70"/>
        <v>1.4329999999999998</v>
      </c>
      <c r="I312" s="230">
        <f t="shared" si="70"/>
        <v>227.04000000000002</v>
      </c>
      <c r="J312" s="230">
        <f t="shared" si="70"/>
        <v>912.17600000000004</v>
      </c>
      <c r="K312" s="230">
        <f t="shared" si="70"/>
        <v>8.3819999999999997</v>
      </c>
      <c r="L312" s="230">
        <f t="shared" si="70"/>
        <v>1539.8000000000002</v>
      </c>
      <c r="M312" s="230">
        <f t="shared" si="70"/>
        <v>1376.8600000000001</v>
      </c>
      <c r="N312" s="230">
        <f t="shared" si="70"/>
        <v>282.7</v>
      </c>
      <c r="O312" s="230">
        <f t="shared" si="70"/>
        <v>18.3094</v>
      </c>
    </row>
    <row r="313" spans="1:15" s="178" customFormat="1" ht="18" customHeight="1" thickTop="1">
      <c r="A313" s="215"/>
      <c r="B313" s="215"/>
      <c r="C313" s="215"/>
      <c r="D313" s="234"/>
      <c r="E313" s="234"/>
      <c r="F313" s="234"/>
      <c r="G313" s="234"/>
      <c r="H313" s="234"/>
      <c r="I313" s="234"/>
      <c r="J313" s="234"/>
      <c r="K313" s="234"/>
      <c r="L313" s="234"/>
      <c r="M313" s="234"/>
      <c r="N313" s="234"/>
      <c r="O313" s="234"/>
    </row>
    <row r="314" spans="1:15" s="178" customFormat="1" ht="18" customHeight="1">
      <c r="A314" s="215"/>
      <c r="B314" s="215"/>
      <c r="C314" s="215"/>
      <c r="D314" s="234"/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7" t="s">
        <v>54</v>
      </c>
    </row>
    <row r="315" spans="1:15" s="178" customFormat="1" ht="18" customHeight="1" thickBot="1">
      <c r="A315" s="214" t="s">
        <v>35</v>
      </c>
      <c r="B315" s="215"/>
      <c r="C315" s="215"/>
      <c r="D315" s="234"/>
      <c r="E315" s="234"/>
      <c r="F315" s="234"/>
      <c r="G315" s="234"/>
      <c r="H315" s="234"/>
      <c r="I315" s="234"/>
      <c r="J315" s="234"/>
      <c r="K315" s="234"/>
      <c r="L315" s="234"/>
      <c r="M315" s="234"/>
      <c r="N315" s="234"/>
      <c r="O315" s="234"/>
    </row>
    <row r="316" spans="1:15" s="178" customFormat="1" ht="18" customHeight="1" thickTop="1">
      <c r="A316" s="369" t="s">
        <v>2</v>
      </c>
      <c r="B316" s="353" t="s">
        <v>38</v>
      </c>
      <c r="C316" s="353" t="s">
        <v>3</v>
      </c>
      <c r="D316" s="365" t="s">
        <v>4</v>
      </c>
      <c r="E316" s="365"/>
      <c r="F316" s="365"/>
      <c r="G316" s="365" t="s">
        <v>5</v>
      </c>
      <c r="H316" s="365" t="s">
        <v>6</v>
      </c>
      <c r="I316" s="365"/>
      <c r="J316" s="365"/>
      <c r="K316" s="365"/>
      <c r="L316" s="365" t="s">
        <v>7</v>
      </c>
      <c r="M316" s="365"/>
      <c r="N316" s="365"/>
      <c r="O316" s="366"/>
    </row>
    <row r="317" spans="1:15" s="178" customFormat="1" ht="18" customHeight="1" thickBot="1">
      <c r="A317" s="370"/>
      <c r="B317" s="354"/>
      <c r="C317" s="354"/>
      <c r="D317" s="259" t="s">
        <v>8</v>
      </c>
      <c r="E317" s="259" t="s">
        <v>9</v>
      </c>
      <c r="F317" s="259" t="s">
        <v>10</v>
      </c>
      <c r="G317" s="371"/>
      <c r="H317" s="259" t="s">
        <v>11</v>
      </c>
      <c r="I317" s="259" t="s">
        <v>12</v>
      </c>
      <c r="J317" s="259" t="s">
        <v>13</v>
      </c>
      <c r="K317" s="259" t="s">
        <v>14</v>
      </c>
      <c r="L317" s="259" t="s">
        <v>15</v>
      </c>
      <c r="M317" s="259" t="s">
        <v>16</v>
      </c>
      <c r="N317" s="259" t="s">
        <v>40</v>
      </c>
      <c r="O317" s="216" t="s">
        <v>17</v>
      </c>
    </row>
    <row r="318" spans="1:15" s="178" customFormat="1" ht="18" customHeight="1" thickTop="1">
      <c r="A318" s="351" t="s">
        <v>18</v>
      </c>
      <c r="B318" s="352"/>
      <c r="C318" s="217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38"/>
    </row>
    <row r="319" spans="1:15" s="152" customFormat="1" ht="18" customHeight="1">
      <c r="A319" s="126" t="s">
        <v>333</v>
      </c>
      <c r="B319" s="27" t="s">
        <v>230</v>
      </c>
      <c r="C319" s="28">
        <v>250</v>
      </c>
      <c r="D319" s="29">
        <v>19</v>
      </c>
      <c r="E319" s="29">
        <v>10</v>
      </c>
      <c r="F319" s="29">
        <v>52</v>
      </c>
      <c r="G319" s="29">
        <v>383</v>
      </c>
      <c r="H319" s="29">
        <v>0.23</v>
      </c>
      <c r="I319" s="29">
        <v>17.5</v>
      </c>
      <c r="J319" s="29">
        <v>357</v>
      </c>
      <c r="K319" s="29">
        <v>0.3</v>
      </c>
      <c r="L319" s="29">
        <v>126.98</v>
      </c>
      <c r="M319" s="29">
        <v>96.33</v>
      </c>
      <c r="N319" s="29">
        <v>65</v>
      </c>
      <c r="O319" s="29">
        <v>15</v>
      </c>
    </row>
    <row r="320" spans="1:15" s="152" customFormat="1" ht="18" customHeight="1">
      <c r="A320" s="127" t="s">
        <v>267</v>
      </c>
      <c r="B320" s="27" t="s">
        <v>128</v>
      </c>
      <c r="C320" s="28">
        <v>15</v>
      </c>
      <c r="D320" s="29">
        <v>7.4999999999999997E-2</v>
      </c>
      <c r="E320" s="29">
        <v>12.375</v>
      </c>
      <c r="F320" s="29">
        <v>0.12</v>
      </c>
      <c r="G320" s="29">
        <v>112.2</v>
      </c>
      <c r="H320" s="29">
        <v>0</v>
      </c>
      <c r="I320" s="29">
        <v>0</v>
      </c>
      <c r="J320" s="29">
        <v>8.8499999999999995E-2</v>
      </c>
      <c r="K320" s="29">
        <v>0.15</v>
      </c>
      <c r="L320" s="29">
        <v>1.8</v>
      </c>
      <c r="M320" s="29">
        <v>2.85</v>
      </c>
      <c r="N320" s="29">
        <v>0</v>
      </c>
      <c r="O320" s="29">
        <v>0.03</v>
      </c>
    </row>
    <row r="321" spans="1:15" s="152" customFormat="1" ht="18" customHeight="1">
      <c r="A321" s="126" t="s">
        <v>246</v>
      </c>
      <c r="B321" s="27" t="s">
        <v>97</v>
      </c>
      <c r="C321" s="28">
        <v>70</v>
      </c>
      <c r="D321" s="29">
        <v>5.32</v>
      </c>
      <c r="E321" s="29">
        <v>0.56000000000000005</v>
      </c>
      <c r="F321" s="29">
        <v>34.44</v>
      </c>
      <c r="G321" s="29">
        <v>164.5</v>
      </c>
      <c r="H321" s="29">
        <v>7.6999999999999999E-2</v>
      </c>
      <c r="I321" s="29">
        <v>0</v>
      </c>
      <c r="J321" s="29">
        <v>0</v>
      </c>
      <c r="K321" s="29">
        <v>0.77</v>
      </c>
      <c r="L321" s="29">
        <v>14</v>
      </c>
      <c r="M321" s="29">
        <v>45.5</v>
      </c>
      <c r="N321" s="29">
        <v>9.8000000000000007</v>
      </c>
      <c r="O321" s="29">
        <v>0.77</v>
      </c>
    </row>
    <row r="322" spans="1:15" s="152" customFormat="1" ht="18" customHeight="1">
      <c r="A322" s="126" t="s">
        <v>252</v>
      </c>
      <c r="B322" s="27" t="s">
        <v>107</v>
      </c>
      <c r="C322" s="28">
        <v>200</v>
      </c>
      <c r="D322" s="29">
        <v>0.1</v>
      </c>
      <c r="E322" s="29">
        <v>0</v>
      </c>
      <c r="F322" s="29">
        <v>15.2</v>
      </c>
      <c r="G322" s="29">
        <v>61</v>
      </c>
      <c r="H322" s="29">
        <v>0</v>
      </c>
      <c r="I322" s="29">
        <v>2.8</v>
      </c>
      <c r="J322" s="29">
        <v>0</v>
      </c>
      <c r="K322" s="29">
        <v>0</v>
      </c>
      <c r="L322" s="29">
        <v>14.2</v>
      </c>
      <c r="M322" s="29">
        <v>4</v>
      </c>
      <c r="N322" s="29">
        <v>2</v>
      </c>
      <c r="O322" s="41">
        <v>0.4</v>
      </c>
    </row>
    <row r="323" spans="1:15" s="178" customFormat="1" ht="18" customHeight="1" thickBot="1">
      <c r="A323" s="359" t="s">
        <v>19</v>
      </c>
      <c r="B323" s="360"/>
      <c r="C323" s="258">
        <f>SUM(C319:C322)</f>
        <v>535</v>
      </c>
      <c r="D323" s="220">
        <f t="shared" ref="D323:O323" si="71">SUM(D319:D322)</f>
        <v>24.495000000000001</v>
      </c>
      <c r="E323" s="220">
        <f t="shared" si="71"/>
        <v>22.934999999999999</v>
      </c>
      <c r="F323" s="220">
        <f t="shared" si="71"/>
        <v>101.76</v>
      </c>
      <c r="G323" s="220">
        <f t="shared" si="71"/>
        <v>720.7</v>
      </c>
      <c r="H323" s="220">
        <f t="shared" si="71"/>
        <v>0.307</v>
      </c>
      <c r="I323" s="220">
        <f t="shared" si="71"/>
        <v>20.3</v>
      </c>
      <c r="J323" s="220">
        <f t="shared" si="71"/>
        <v>357.08850000000001</v>
      </c>
      <c r="K323" s="220">
        <f t="shared" si="71"/>
        <v>1.22</v>
      </c>
      <c r="L323" s="220">
        <f t="shared" si="71"/>
        <v>156.97999999999999</v>
      </c>
      <c r="M323" s="220">
        <f t="shared" si="71"/>
        <v>148.68</v>
      </c>
      <c r="N323" s="220">
        <f t="shared" si="71"/>
        <v>76.8</v>
      </c>
      <c r="O323" s="220">
        <f t="shared" si="71"/>
        <v>16.2</v>
      </c>
    </row>
    <row r="324" spans="1:15" s="178" customFormat="1" ht="18" customHeight="1" thickTop="1">
      <c r="A324" s="351" t="s">
        <v>20</v>
      </c>
      <c r="B324" s="352"/>
      <c r="C324" s="257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O324" s="223"/>
    </row>
    <row r="325" spans="1:15" s="152" customFormat="1" ht="18" customHeight="1">
      <c r="A325" s="126" t="s">
        <v>262</v>
      </c>
      <c r="B325" s="27" t="s">
        <v>187</v>
      </c>
      <c r="C325" s="28">
        <v>100</v>
      </c>
      <c r="D325" s="29">
        <v>1.6</v>
      </c>
      <c r="E325" s="29">
        <v>11</v>
      </c>
      <c r="F325" s="29">
        <v>9.6</v>
      </c>
      <c r="G325" s="29">
        <v>136</v>
      </c>
      <c r="H325" s="29">
        <v>0.04</v>
      </c>
      <c r="I325" s="29">
        <v>27.8</v>
      </c>
      <c r="J325" s="29">
        <v>0</v>
      </c>
      <c r="K325" s="29">
        <v>4.5</v>
      </c>
      <c r="L325" s="29">
        <v>44</v>
      </c>
      <c r="M325" s="29">
        <v>32</v>
      </c>
      <c r="N325" s="29">
        <v>19.260000000000002</v>
      </c>
      <c r="O325" s="29">
        <v>0.6</v>
      </c>
    </row>
    <row r="326" spans="1:15" s="152" customFormat="1" ht="18" customHeight="1">
      <c r="A326" s="126" t="s">
        <v>323</v>
      </c>
      <c r="B326" s="27" t="s">
        <v>121</v>
      </c>
      <c r="C326" s="28">
        <v>280</v>
      </c>
      <c r="D326" s="29">
        <v>2.2959999999999998</v>
      </c>
      <c r="E326" s="29">
        <v>5.88</v>
      </c>
      <c r="F326" s="29">
        <v>18.2</v>
      </c>
      <c r="G326" s="29">
        <v>135.80000000000001</v>
      </c>
      <c r="H326" s="29">
        <v>0.10079999999999999</v>
      </c>
      <c r="I326" s="29">
        <v>8.5960000000000001</v>
      </c>
      <c r="J326" s="29">
        <v>140</v>
      </c>
      <c r="K326" s="29">
        <v>2.6320000000000001</v>
      </c>
      <c r="L326" s="29">
        <v>17.36</v>
      </c>
      <c r="M326" s="29">
        <v>70.56</v>
      </c>
      <c r="N326" s="29">
        <v>15.28</v>
      </c>
      <c r="O326" s="29">
        <v>0.44</v>
      </c>
    </row>
    <row r="327" spans="1:15" s="68" customFormat="1" ht="18" customHeight="1">
      <c r="A327" s="128" t="s">
        <v>151</v>
      </c>
      <c r="B327" s="47" t="s">
        <v>152</v>
      </c>
      <c r="C327" s="255" t="s">
        <v>153</v>
      </c>
      <c r="D327" s="48">
        <v>16.7</v>
      </c>
      <c r="E327" s="48">
        <v>8.84</v>
      </c>
      <c r="F327" s="48">
        <v>8.2200000000000006</v>
      </c>
      <c r="G327" s="48">
        <v>176.43</v>
      </c>
      <c r="H327" s="48">
        <v>0.05</v>
      </c>
      <c r="I327" s="48">
        <v>11.9</v>
      </c>
      <c r="J327" s="48">
        <v>350</v>
      </c>
      <c r="K327" s="48">
        <v>2.41</v>
      </c>
      <c r="L327" s="48">
        <v>202.66</v>
      </c>
      <c r="M327" s="48">
        <v>326.58</v>
      </c>
      <c r="N327" s="48">
        <v>31.2</v>
      </c>
      <c r="O327" s="48">
        <v>6</v>
      </c>
    </row>
    <row r="328" spans="1:15" s="152" customFormat="1" ht="18" customHeight="1">
      <c r="A328" s="126" t="s">
        <v>268</v>
      </c>
      <c r="B328" s="27" t="s">
        <v>79</v>
      </c>
      <c r="C328" s="28">
        <v>220</v>
      </c>
      <c r="D328" s="29">
        <v>5.4119999999999999</v>
      </c>
      <c r="E328" s="29">
        <v>8.91</v>
      </c>
      <c r="F328" s="29">
        <v>49.588000000000001</v>
      </c>
      <c r="G328" s="29">
        <v>300.08</v>
      </c>
      <c r="H328" s="29">
        <v>3.9599999999999996E-2</v>
      </c>
      <c r="I328" s="29">
        <v>0</v>
      </c>
      <c r="J328" s="29">
        <v>5.9400000000000001E-2</v>
      </c>
      <c r="K328" s="29">
        <v>0.41799999999999998</v>
      </c>
      <c r="L328" s="29">
        <v>7.48</v>
      </c>
      <c r="M328" s="29">
        <v>103.84</v>
      </c>
      <c r="N328" s="29">
        <v>33.44</v>
      </c>
      <c r="O328" s="29">
        <v>0.77</v>
      </c>
    </row>
    <row r="329" spans="1:15" s="152" customFormat="1" ht="15.75">
      <c r="A329" s="126" t="s">
        <v>250</v>
      </c>
      <c r="B329" s="27" t="s">
        <v>147</v>
      </c>
      <c r="C329" s="28">
        <v>100</v>
      </c>
      <c r="D329" s="31">
        <v>0.8</v>
      </c>
      <c r="E329" s="31">
        <v>0.2</v>
      </c>
      <c r="F329" s="31">
        <v>7.5</v>
      </c>
      <c r="G329" s="31">
        <v>38</v>
      </c>
      <c r="H329" s="31">
        <v>0.06</v>
      </c>
      <c r="I329" s="31">
        <v>38</v>
      </c>
      <c r="J329" s="31">
        <v>0</v>
      </c>
      <c r="K329" s="31">
        <v>0.2</v>
      </c>
      <c r="L329" s="31">
        <v>35</v>
      </c>
      <c r="M329" s="31">
        <v>17</v>
      </c>
      <c r="N329" s="31">
        <v>11</v>
      </c>
      <c r="O329" s="32">
        <v>0.1</v>
      </c>
    </row>
    <row r="330" spans="1:15" s="152" customFormat="1" ht="18" customHeight="1">
      <c r="A330" s="126" t="s">
        <v>272</v>
      </c>
      <c r="B330" s="27" t="s">
        <v>97</v>
      </c>
      <c r="C330" s="28">
        <v>45</v>
      </c>
      <c r="D330" s="29">
        <v>3.42</v>
      </c>
      <c r="E330" s="29">
        <v>0.36</v>
      </c>
      <c r="F330" s="29">
        <v>22.14</v>
      </c>
      <c r="G330" s="29">
        <v>105.75</v>
      </c>
      <c r="H330" s="29">
        <v>4.9500000000000002E-2</v>
      </c>
      <c r="I330" s="29">
        <v>0</v>
      </c>
      <c r="J330" s="29">
        <v>0</v>
      </c>
      <c r="K330" s="29">
        <v>0.495</v>
      </c>
      <c r="L330" s="29">
        <v>9</v>
      </c>
      <c r="M330" s="29">
        <v>29.25</v>
      </c>
      <c r="N330" s="29">
        <v>6.3</v>
      </c>
      <c r="O330" s="29">
        <v>0.495</v>
      </c>
    </row>
    <row r="331" spans="1:15" s="152" customFormat="1" ht="18" customHeight="1">
      <c r="A331" s="126" t="s">
        <v>261</v>
      </c>
      <c r="B331" s="27" t="s">
        <v>118</v>
      </c>
      <c r="C331" s="28">
        <v>200</v>
      </c>
      <c r="D331" s="29">
        <v>0.7</v>
      </c>
      <c r="E331" s="29">
        <v>0.3</v>
      </c>
      <c r="F331" s="29">
        <v>22.8</v>
      </c>
      <c r="G331" s="29">
        <v>97</v>
      </c>
      <c r="H331" s="31">
        <v>0.01</v>
      </c>
      <c r="I331" s="31">
        <v>70</v>
      </c>
      <c r="J331" s="31">
        <v>0</v>
      </c>
      <c r="K331" s="31">
        <v>0</v>
      </c>
      <c r="L331" s="31">
        <v>12</v>
      </c>
      <c r="M331" s="31">
        <v>3</v>
      </c>
      <c r="N331" s="31">
        <v>3</v>
      </c>
      <c r="O331" s="32">
        <v>1.5</v>
      </c>
    </row>
    <row r="332" spans="1:15" s="178" customFormat="1" ht="18" customHeight="1" thickBot="1">
      <c r="A332" s="359" t="s">
        <v>21</v>
      </c>
      <c r="B332" s="360"/>
      <c r="C332" s="258">
        <v>1085</v>
      </c>
      <c r="D332" s="220">
        <f t="shared" ref="D332:O332" si="72">SUM(D325:D331)</f>
        <v>30.928000000000001</v>
      </c>
      <c r="E332" s="220">
        <f t="shared" si="72"/>
        <v>35.489999999999995</v>
      </c>
      <c r="F332" s="220">
        <f t="shared" si="72"/>
        <v>138.048</v>
      </c>
      <c r="G332" s="220">
        <f t="shared" si="72"/>
        <v>989.06</v>
      </c>
      <c r="H332" s="220">
        <f t="shared" si="72"/>
        <v>0.34989999999999999</v>
      </c>
      <c r="I332" s="220">
        <f t="shared" si="72"/>
        <v>156.29599999999999</v>
      </c>
      <c r="J332" s="220">
        <f t="shared" si="72"/>
        <v>490.05939999999998</v>
      </c>
      <c r="K332" s="220">
        <f t="shared" si="72"/>
        <v>10.654999999999998</v>
      </c>
      <c r="L332" s="220">
        <f t="shared" si="72"/>
        <v>327.5</v>
      </c>
      <c r="M332" s="220">
        <f t="shared" si="72"/>
        <v>582.23</v>
      </c>
      <c r="N332" s="220">
        <f t="shared" si="72"/>
        <v>119.47999999999999</v>
      </c>
      <c r="O332" s="220">
        <f t="shared" si="72"/>
        <v>9.9049999999999994</v>
      </c>
    </row>
    <row r="333" spans="1:15" s="178" customFormat="1" ht="18" customHeight="1" thickTop="1">
      <c r="A333" s="361" t="s">
        <v>47</v>
      </c>
      <c r="B333" s="362"/>
      <c r="C333" s="224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6"/>
    </row>
    <row r="334" spans="1:15" s="68" customFormat="1" ht="18" customHeight="1">
      <c r="A334" s="164" t="s">
        <v>334</v>
      </c>
      <c r="B334" s="175" t="s">
        <v>106</v>
      </c>
      <c r="C334" s="74" t="s">
        <v>242</v>
      </c>
      <c r="D334" s="75">
        <v>19.14</v>
      </c>
      <c r="E334" s="75">
        <v>20.27</v>
      </c>
      <c r="F334" s="75">
        <v>68.45</v>
      </c>
      <c r="G334" s="75">
        <v>532.83000000000004</v>
      </c>
      <c r="H334" s="75">
        <v>0.22</v>
      </c>
      <c r="I334" s="75">
        <v>0.01</v>
      </c>
      <c r="J334" s="75">
        <v>190.3</v>
      </c>
      <c r="K334" s="75">
        <v>0.66</v>
      </c>
      <c r="L334" s="75">
        <v>279.64</v>
      </c>
      <c r="M334" s="75">
        <v>339.85</v>
      </c>
      <c r="N334" s="75">
        <v>83.7</v>
      </c>
      <c r="O334" s="75">
        <v>0.22</v>
      </c>
    </row>
    <row r="335" spans="1:15" s="152" customFormat="1" ht="18" customHeight="1">
      <c r="A335" s="156" t="s">
        <v>255</v>
      </c>
      <c r="B335" s="37" t="s">
        <v>138</v>
      </c>
      <c r="C335" s="38">
        <v>200</v>
      </c>
      <c r="D335" s="39">
        <v>0.3</v>
      </c>
      <c r="E335" s="39">
        <v>0</v>
      </c>
      <c r="F335" s="39">
        <v>20.100000000000001</v>
      </c>
      <c r="G335" s="39">
        <v>81</v>
      </c>
      <c r="H335" s="39">
        <v>0</v>
      </c>
      <c r="I335" s="39">
        <v>0.8</v>
      </c>
      <c r="J335" s="39">
        <v>0</v>
      </c>
      <c r="K335" s="39">
        <v>0</v>
      </c>
      <c r="L335" s="39">
        <v>10</v>
      </c>
      <c r="M335" s="39">
        <v>6</v>
      </c>
      <c r="N335" s="39">
        <v>3</v>
      </c>
      <c r="O335" s="40">
        <v>0.6</v>
      </c>
    </row>
    <row r="336" spans="1:15" s="68" customFormat="1" ht="18" customHeight="1">
      <c r="A336" s="131" t="s">
        <v>250</v>
      </c>
      <c r="B336" s="27" t="s">
        <v>287</v>
      </c>
      <c r="C336" s="28">
        <v>100</v>
      </c>
      <c r="D336" s="31">
        <v>0.6</v>
      </c>
      <c r="E336" s="31">
        <v>0.6</v>
      </c>
      <c r="F336" s="31">
        <v>15.4</v>
      </c>
      <c r="G336" s="31">
        <v>72</v>
      </c>
      <c r="H336" s="31">
        <v>0.05</v>
      </c>
      <c r="I336" s="31">
        <v>6</v>
      </c>
      <c r="J336" s="31">
        <v>0</v>
      </c>
      <c r="K336" s="31">
        <v>0.4</v>
      </c>
      <c r="L336" s="31">
        <v>30</v>
      </c>
      <c r="M336" s="31">
        <v>22</v>
      </c>
      <c r="N336" s="31">
        <v>17</v>
      </c>
      <c r="O336" s="32">
        <v>0.6</v>
      </c>
    </row>
    <row r="337" spans="1:15" s="178" customFormat="1" ht="18" customHeight="1" thickBot="1">
      <c r="A337" s="350" t="s">
        <v>48</v>
      </c>
      <c r="B337" s="347"/>
      <c r="C337" s="258">
        <v>520</v>
      </c>
      <c r="D337" s="220">
        <f>SUM(D334:D336)</f>
        <v>20.040000000000003</v>
      </c>
      <c r="E337" s="220">
        <f>SUM(E334:E336)</f>
        <v>20.87</v>
      </c>
      <c r="F337" s="220">
        <f>SUM(F334:F336)</f>
        <v>103.95000000000002</v>
      </c>
      <c r="G337" s="220">
        <f>SUM(G334:G336)</f>
        <v>685.83</v>
      </c>
      <c r="H337" s="220">
        <f t="shared" ref="H337:O337" si="73">SUM(H334:H336)</f>
        <v>0.27</v>
      </c>
      <c r="I337" s="220">
        <f t="shared" si="73"/>
        <v>6.8100000000000005</v>
      </c>
      <c r="J337" s="220">
        <f t="shared" si="73"/>
        <v>190.3</v>
      </c>
      <c r="K337" s="220">
        <f t="shared" si="73"/>
        <v>1.06</v>
      </c>
      <c r="L337" s="220">
        <f t="shared" si="73"/>
        <v>319.64</v>
      </c>
      <c r="M337" s="220">
        <f t="shared" si="73"/>
        <v>367.85</v>
      </c>
      <c r="N337" s="220">
        <f t="shared" si="73"/>
        <v>103.7</v>
      </c>
      <c r="O337" s="220">
        <f t="shared" si="73"/>
        <v>1.42</v>
      </c>
    </row>
    <row r="338" spans="1:15" s="178" customFormat="1" ht="18" customHeight="1" thickTop="1">
      <c r="A338" s="351" t="s">
        <v>51</v>
      </c>
      <c r="B338" s="352"/>
      <c r="C338" s="257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O338" s="223"/>
    </row>
    <row r="339" spans="1:15" s="152" customFormat="1" ht="18" customHeight="1">
      <c r="A339" s="138" t="s">
        <v>172</v>
      </c>
      <c r="B339" s="76" t="s">
        <v>243</v>
      </c>
      <c r="C339" s="77">
        <v>200</v>
      </c>
      <c r="D339" s="103">
        <v>5.8</v>
      </c>
      <c r="E339" s="103">
        <v>3</v>
      </c>
      <c r="F339" s="103">
        <v>22.8</v>
      </c>
      <c r="G339" s="103">
        <v>142</v>
      </c>
      <c r="H339" s="103">
        <v>0.06</v>
      </c>
      <c r="I339" s="103">
        <v>1.2</v>
      </c>
      <c r="J339" s="103">
        <v>0.02</v>
      </c>
      <c r="K339" s="103">
        <v>0</v>
      </c>
      <c r="L339" s="103">
        <v>248</v>
      </c>
      <c r="M339" s="103">
        <v>190</v>
      </c>
      <c r="N339" s="103">
        <v>30</v>
      </c>
      <c r="O339" s="104">
        <v>0.2</v>
      </c>
    </row>
    <row r="340" spans="1:15" s="20" customFormat="1" ht="24">
      <c r="A340" s="154" t="s">
        <v>282</v>
      </c>
      <c r="B340" s="59" t="s">
        <v>274</v>
      </c>
      <c r="C340" s="253">
        <v>75</v>
      </c>
      <c r="D340" s="144">
        <v>7.65</v>
      </c>
      <c r="E340" s="144">
        <v>13.95</v>
      </c>
      <c r="F340" s="144">
        <v>31.8</v>
      </c>
      <c r="G340" s="144">
        <v>284</v>
      </c>
      <c r="H340" s="144">
        <v>0</v>
      </c>
      <c r="I340" s="144">
        <v>0.1</v>
      </c>
      <c r="J340" s="144">
        <v>0</v>
      </c>
      <c r="K340" s="144">
        <v>0</v>
      </c>
      <c r="L340" s="144">
        <v>33</v>
      </c>
      <c r="M340" s="144">
        <v>0</v>
      </c>
      <c r="N340" s="144">
        <v>7</v>
      </c>
      <c r="O340" s="144">
        <v>0.4</v>
      </c>
    </row>
    <row r="341" spans="1:15" s="178" customFormat="1" ht="18" customHeight="1" thickBot="1">
      <c r="A341" s="350" t="s">
        <v>52</v>
      </c>
      <c r="B341" s="347"/>
      <c r="C341" s="258"/>
      <c r="D341" s="230">
        <f t="shared" ref="D341:O341" si="74">SUM(D339:D340)</f>
        <v>13.45</v>
      </c>
      <c r="E341" s="230">
        <f t="shared" si="74"/>
        <v>16.95</v>
      </c>
      <c r="F341" s="230">
        <f t="shared" si="74"/>
        <v>54.6</v>
      </c>
      <c r="G341" s="230">
        <f t="shared" si="74"/>
        <v>426</v>
      </c>
      <c r="H341" s="230">
        <f t="shared" si="74"/>
        <v>0.06</v>
      </c>
      <c r="I341" s="230">
        <f t="shared" si="74"/>
        <v>1.3</v>
      </c>
      <c r="J341" s="230">
        <f t="shared" si="74"/>
        <v>0.02</v>
      </c>
      <c r="K341" s="230">
        <f t="shared" si="74"/>
        <v>0</v>
      </c>
      <c r="L341" s="230">
        <f t="shared" si="74"/>
        <v>281</v>
      </c>
      <c r="M341" s="230">
        <f t="shared" si="74"/>
        <v>190</v>
      </c>
      <c r="N341" s="230">
        <f t="shared" si="74"/>
        <v>37</v>
      </c>
      <c r="O341" s="230">
        <f t="shared" si="74"/>
        <v>0.60000000000000009</v>
      </c>
    </row>
    <row r="342" spans="1:15" s="178" customFormat="1" ht="18" customHeight="1" thickTop="1" thickBot="1">
      <c r="A342" s="319" t="s">
        <v>73</v>
      </c>
      <c r="B342" s="348"/>
      <c r="C342" s="349"/>
      <c r="D342" s="230">
        <f>D323+D332+D337</f>
        <v>75.463000000000008</v>
      </c>
      <c r="E342" s="230">
        <f t="shared" ref="E342:O342" si="75">E323+E332+E337</f>
        <v>79.295000000000002</v>
      </c>
      <c r="F342" s="230">
        <f t="shared" si="75"/>
        <v>343.75800000000004</v>
      </c>
      <c r="G342" s="230">
        <f t="shared" si="75"/>
        <v>2395.59</v>
      </c>
      <c r="H342" s="230">
        <f t="shared" si="75"/>
        <v>0.92690000000000006</v>
      </c>
      <c r="I342" s="230">
        <f t="shared" si="75"/>
        <v>183.40600000000001</v>
      </c>
      <c r="J342" s="230">
        <f t="shared" si="75"/>
        <v>1037.4478999999999</v>
      </c>
      <c r="K342" s="230">
        <f t="shared" si="75"/>
        <v>12.934999999999999</v>
      </c>
      <c r="L342" s="230">
        <f t="shared" si="75"/>
        <v>804.12</v>
      </c>
      <c r="M342" s="230">
        <f t="shared" si="75"/>
        <v>1098.7600000000002</v>
      </c>
      <c r="N342" s="230">
        <f t="shared" si="75"/>
        <v>299.97999999999996</v>
      </c>
      <c r="O342" s="230">
        <f t="shared" si="75"/>
        <v>27.524999999999999</v>
      </c>
    </row>
    <row r="343" spans="1:15" s="178" customFormat="1" ht="18" customHeight="1" thickTop="1" thickBot="1">
      <c r="A343" s="319" t="s">
        <v>74</v>
      </c>
      <c r="B343" s="348"/>
      <c r="C343" s="349"/>
      <c r="D343" s="230">
        <f>D323+D332+D341</f>
        <v>68.873000000000005</v>
      </c>
      <c r="E343" s="230">
        <f t="shared" ref="E343:O343" si="76">E323+E332+E341</f>
        <v>75.375</v>
      </c>
      <c r="F343" s="230">
        <f t="shared" si="76"/>
        <v>294.40800000000002</v>
      </c>
      <c r="G343" s="230">
        <f t="shared" si="76"/>
        <v>2135.7600000000002</v>
      </c>
      <c r="H343" s="230">
        <f t="shared" si="76"/>
        <v>0.71690000000000009</v>
      </c>
      <c r="I343" s="230">
        <f t="shared" si="76"/>
        <v>177.89600000000002</v>
      </c>
      <c r="J343" s="230">
        <f t="shared" si="76"/>
        <v>847.16789999999992</v>
      </c>
      <c r="K343" s="230">
        <f t="shared" si="76"/>
        <v>11.874999999999998</v>
      </c>
      <c r="L343" s="230">
        <f t="shared" si="76"/>
        <v>765.48</v>
      </c>
      <c r="M343" s="230">
        <f t="shared" si="76"/>
        <v>920.91000000000008</v>
      </c>
      <c r="N343" s="230">
        <f t="shared" si="76"/>
        <v>233.27999999999997</v>
      </c>
      <c r="O343" s="230">
        <f t="shared" si="76"/>
        <v>26.704999999999998</v>
      </c>
    </row>
    <row r="344" spans="1:15" s="178" customFormat="1" ht="18" customHeight="1" thickTop="1" thickBot="1">
      <c r="A344" s="355" t="s">
        <v>36</v>
      </c>
      <c r="B344" s="356"/>
      <c r="C344" s="231"/>
      <c r="D344" s="230">
        <f t="shared" ref="D344:O344" si="77">D323+D332+D337+D341</f>
        <v>88.913000000000011</v>
      </c>
      <c r="E344" s="230">
        <f t="shared" si="77"/>
        <v>96.245000000000005</v>
      </c>
      <c r="F344" s="230">
        <f t="shared" si="77"/>
        <v>398.35800000000006</v>
      </c>
      <c r="G344" s="230">
        <f t="shared" si="77"/>
        <v>2821.59</v>
      </c>
      <c r="H344" s="230">
        <f t="shared" si="77"/>
        <v>0.98690000000000011</v>
      </c>
      <c r="I344" s="230">
        <f t="shared" si="77"/>
        <v>184.70600000000002</v>
      </c>
      <c r="J344" s="230">
        <f t="shared" si="77"/>
        <v>1037.4678999999999</v>
      </c>
      <c r="K344" s="230">
        <f t="shared" si="77"/>
        <v>12.934999999999999</v>
      </c>
      <c r="L344" s="230">
        <f t="shared" si="77"/>
        <v>1085.1199999999999</v>
      </c>
      <c r="M344" s="230">
        <f t="shared" si="77"/>
        <v>1288.7600000000002</v>
      </c>
      <c r="N344" s="230">
        <f t="shared" si="77"/>
        <v>336.97999999999996</v>
      </c>
      <c r="O344" s="230">
        <f t="shared" si="77"/>
        <v>28.125</v>
      </c>
    </row>
    <row r="345" spans="1:15" s="178" customFormat="1" ht="18" customHeight="1" thickTop="1">
      <c r="A345" s="215"/>
      <c r="B345" s="215"/>
      <c r="C345" s="215"/>
      <c r="D345" s="234"/>
      <c r="E345" s="234"/>
      <c r="F345" s="234"/>
      <c r="G345" s="234"/>
      <c r="H345" s="234"/>
      <c r="I345" s="234"/>
      <c r="J345" s="234"/>
      <c r="K345" s="234"/>
      <c r="L345" s="234"/>
      <c r="M345" s="234"/>
      <c r="N345" s="234"/>
      <c r="O345" s="234"/>
    </row>
    <row r="346" spans="1:15" s="178" customFormat="1" ht="18" customHeight="1">
      <c r="A346" s="215"/>
      <c r="B346" s="215"/>
      <c r="C346" s="215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7" t="s">
        <v>54</v>
      </c>
    </row>
    <row r="347" spans="1:15" s="178" customFormat="1" ht="18" customHeight="1" thickBot="1">
      <c r="A347" s="214" t="s">
        <v>37</v>
      </c>
      <c r="B347" s="215"/>
      <c r="C347" s="215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</row>
    <row r="348" spans="1:15" s="178" customFormat="1" ht="18" customHeight="1" thickTop="1">
      <c r="A348" s="369" t="s">
        <v>2</v>
      </c>
      <c r="B348" s="353" t="s">
        <v>38</v>
      </c>
      <c r="C348" s="353" t="s">
        <v>3</v>
      </c>
      <c r="D348" s="365" t="s">
        <v>4</v>
      </c>
      <c r="E348" s="365"/>
      <c r="F348" s="365"/>
      <c r="G348" s="365" t="s">
        <v>5</v>
      </c>
      <c r="H348" s="365" t="s">
        <v>6</v>
      </c>
      <c r="I348" s="365"/>
      <c r="J348" s="365"/>
      <c r="K348" s="365"/>
      <c r="L348" s="365" t="s">
        <v>7</v>
      </c>
      <c r="M348" s="365"/>
      <c r="N348" s="365"/>
      <c r="O348" s="366"/>
    </row>
    <row r="349" spans="1:15" s="178" customFormat="1" ht="18" customHeight="1" thickBot="1">
      <c r="A349" s="370"/>
      <c r="B349" s="354"/>
      <c r="C349" s="354"/>
      <c r="D349" s="259" t="s">
        <v>8</v>
      </c>
      <c r="E349" s="259" t="s">
        <v>9</v>
      </c>
      <c r="F349" s="259" t="s">
        <v>10</v>
      </c>
      <c r="G349" s="371"/>
      <c r="H349" s="259" t="s">
        <v>11</v>
      </c>
      <c r="I349" s="259" t="s">
        <v>12</v>
      </c>
      <c r="J349" s="259" t="s">
        <v>13</v>
      </c>
      <c r="K349" s="259" t="s">
        <v>14</v>
      </c>
      <c r="L349" s="259" t="s">
        <v>15</v>
      </c>
      <c r="M349" s="259" t="s">
        <v>16</v>
      </c>
      <c r="N349" s="259" t="s">
        <v>40</v>
      </c>
      <c r="O349" s="216" t="s">
        <v>17</v>
      </c>
    </row>
    <row r="350" spans="1:15" s="178" customFormat="1" ht="18" customHeight="1" thickTop="1">
      <c r="A350" s="351" t="s">
        <v>18</v>
      </c>
      <c r="B350" s="352"/>
      <c r="C350" s="217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38"/>
    </row>
    <row r="351" spans="1:15" s="206" customFormat="1" ht="18" customHeight="1">
      <c r="A351" s="129" t="s">
        <v>317</v>
      </c>
      <c r="B351" s="279" t="s">
        <v>110</v>
      </c>
      <c r="C351" s="280" t="s">
        <v>184</v>
      </c>
      <c r="D351" s="281">
        <v>20.350000000000001</v>
      </c>
      <c r="E351" s="281">
        <v>21.73</v>
      </c>
      <c r="F351" s="281">
        <v>71.540000000000006</v>
      </c>
      <c r="G351" s="281">
        <v>561.77</v>
      </c>
      <c r="H351" s="281">
        <v>0.26</v>
      </c>
      <c r="I351" s="281">
        <v>4.5999999999999996</v>
      </c>
      <c r="J351" s="281">
        <v>120</v>
      </c>
      <c r="K351" s="281">
        <v>5.5</v>
      </c>
      <c r="L351" s="281">
        <v>165.53</v>
      </c>
      <c r="M351" s="281">
        <v>128.69</v>
      </c>
      <c r="N351" s="281">
        <v>21</v>
      </c>
      <c r="O351" s="281">
        <v>1.8</v>
      </c>
    </row>
    <row r="352" spans="1:15" s="152" customFormat="1" ht="18" customHeight="1">
      <c r="A352" s="126" t="s">
        <v>269</v>
      </c>
      <c r="B352" s="27" t="s">
        <v>142</v>
      </c>
      <c r="C352" s="28">
        <v>200</v>
      </c>
      <c r="D352" s="29">
        <v>3.6</v>
      </c>
      <c r="E352" s="29">
        <v>3.3</v>
      </c>
      <c r="F352" s="29">
        <v>25</v>
      </c>
      <c r="G352" s="29">
        <v>144</v>
      </c>
      <c r="H352" s="29">
        <v>0.04</v>
      </c>
      <c r="I352" s="29">
        <v>1.3</v>
      </c>
      <c r="J352" s="29">
        <v>0.02</v>
      </c>
      <c r="K352" s="29">
        <v>0</v>
      </c>
      <c r="L352" s="29">
        <v>124</v>
      </c>
      <c r="M352" s="29">
        <v>110</v>
      </c>
      <c r="N352" s="29">
        <v>27</v>
      </c>
      <c r="O352" s="41">
        <v>0.8</v>
      </c>
    </row>
    <row r="353" spans="1:15" s="152" customFormat="1" ht="18" customHeight="1">
      <c r="A353" s="126" t="s">
        <v>250</v>
      </c>
      <c r="B353" s="27" t="s">
        <v>111</v>
      </c>
      <c r="C353" s="28">
        <v>100</v>
      </c>
      <c r="D353" s="29">
        <v>0.4</v>
      </c>
      <c r="E353" s="29">
        <v>0.4</v>
      </c>
      <c r="F353" s="29">
        <v>9.8000000000000007</v>
      </c>
      <c r="G353" s="29">
        <v>47</v>
      </c>
      <c r="H353" s="29">
        <v>0.03</v>
      </c>
      <c r="I353" s="29">
        <v>10</v>
      </c>
      <c r="J353" s="29">
        <v>0</v>
      </c>
      <c r="K353" s="29">
        <v>0.2</v>
      </c>
      <c r="L353" s="29">
        <v>16</v>
      </c>
      <c r="M353" s="29">
        <v>11</v>
      </c>
      <c r="N353" s="29">
        <v>9</v>
      </c>
      <c r="O353" s="41">
        <v>2.2000000000000002</v>
      </c>
    </row>
    <row r="354" spans="1:15" s="178" customFormat="1" ht="18" customHeight="1" thickBot="1">
      <c r="A354" s="359" t="s">
        <v>19</v>
      </c>
      <c r="B354" s="360"/>
      <c r="C354" s="258">
        <v>500</v>
      </c>
      <c r="D354" s="220">
        <f t="shared" ref="D354:O354" si="78">SUM(D351:D353)</f>
        <v>24.35</v>
      </c>
      <c r="E354" s="220">
        <f t="shared" si="78"/>
        <v>25.43</v>
      </c>
      <c r="F354" s="220">
        <f t="shared" si="78"/>
        <v>106.34</v>
      </c>
      <c r="G354" s="220">
        <f t="shared" si="78"/>
        <v>752.77</v>
      </c>
      <c r="H354" s="220">
        <f t="shared" si="78"/>
        <v>0.32999999999999996</v>
      </c>
      <c r="I354" s="220">
        <f t="shared" si="78"/>
        <v>15.899999999999999</v>
      </c>
      <c r="J354" s="220">
        <f t="shared" si="78"/>
        <v>120.02</v>
      </c>
      <c r="K354" s="220">
        <f t="shared" si="78"/>
        <v>5.7</v>
      </c>
      <c r="L354" s="220">
        <f t="shared" si="78"/>
        <v>305.52999999999997</v>
      </c>
      <c r="M354" s="220">
        <f t="shared" si="78"/>
        <v>249.69</v>
      </c>
      <c r="N354" s="220">
        <f t="shared" si="78"/>
        <v>57</v>
      </c>
      <c r="O354" s="221">
        <f t="shared" si="78"/>
        <v>4.8000000000000007</v>
      </c>
    </row>
    <row r="355" spans="1:15" s="178" customFormat="1" ht="18" customHeight="1" thickTop="1">
      <c r="A355" s="351" t="s">
        <v>20</v>
      </c>
      <c r="B355" s="352"/>
      <c r="C355" s="257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3"/>
    </row>
    <row r="356" spans="1:15" s="152" customFormat="1" ht="18" customHeight="1">
      <c r="A356" s="126" t="s">
        <v>254</v>
      </c>
      <c r="B356" s="27" t="s">
        <v>82</v>
      </c>
      <c r="C356" s="28">
        <v>100</v>
      </c>
      <c r="D356" s="29">
        <v>2.4</v>
      </c>
      <c r="E356" s="29">
        <v>7.1</v>
      </c>
      <c r="F356" s="29">
        <v>10.4</v>
      </c>
      <c r="G356" s="29">
        <v>115</v>
      </c>
      <c r="H356" s="29">
        <v>0.03</v>
      </c>
      <c r="I356" s="29">
        <v>7.9</v>
      </c>
      <c r="J356" s="29">
        <v>0</v>
      </c>
      <c r="K356" s="29">
        <v>3.8</v>
      </c>
      <c r="L356" s="29">
        <v>44</v>
      </c>
      <c r="M356" s="29">
        <v>58</v>
      </c>
      <c r="N356" s="29">
        <v>30</v>
      </c>
      <c r="O356" s="29">
        <v>1.7</v>
      </c>
    </row>
    <row r="357" spans="1:15" s="152" customFormat="1" ht="18" customHeight="1">
      <c r="A357" s="126" t="s">
        <v>335</v>
      </c>
      <c r="B357" s="27" t="s">
        <v>108</v>
      </c>
      <c r="C357" s="28">
        <v>300</v>
      </c>
      <c r="D357" s="29">
        <v>1.92</v>
      </c>
      <c r="E357" s="29">
        <v>5.76</v>
      </c>
      <c r="F357" s="29">
        <v>7.47</v>
      </c>
      <c r="G357" s="29">
        <v>92.4</v>
      </c>
      <c r="H357" s="29">
        <v>4.2000000000000003E-2</v>
      </c>
      <c r="I357" s="29">
        <v>22.05</v>
      </c>
      <c r="J357" s="29">
        <v>138</v>
      </c>
      <c r="K357" s="29">
        <v>2.85</v>
      </c>
      <c r="L357" s="29">
        <v>48.3</v>
      </c>
      <c r="M357" s="29">
        <v>69.680000000000007</v>
      </c>
      <c r="N357" s="29">
        <v>21</v>
      </c>
      <c r="O357" s="107">
        <v>0.11</v>
      </c>
    </row>
    <row r="358" spans="1:15" s="20" customFormat="1" ht="18" customHeight="1">
      <c r="A358" s="129" t="s">
        <v>224</v>
      </c>
      <c r="B358" s="49" t="s">
        <v>167</v>
      </c>
      <c r="C358" s="50">
        <v>120</v>
      </c>
      <c r="D358" s="51">
        <v>12.32</v>
      </c>
      <c r="E358" s="51">
        <v>10.5</v>
      </c>
      <c r="F358" s="51">
        <v>10.94</v>
      </c>
      <c r="G358" s="51">
        <v>187.62</v>
      </c>
      <c r="H358" s="51">
        <v>4.3499999999999997E-2</v>
      </c>
      <c r="I358" s="51">
        <v>2.177</v>
      </c>
      <c r="J358" s="51">
        <v>115</v>
      </c>
      <c r="K358" s="51">
        <v>1.248</v>
      </c>
      <c r="L358" s="51">
        <v>184.38</v>
      </c>
      <c r="M358" s="51">
        <v>123</v>
      </c>
      <c r="N358" s="51">
        <v>18.608000000000001</v>
      </c>
      <c r="O358" s="52">
        <v>12</v>
      </c>
    </row>
    <row r="359" spans="1:15" s="152" customFormat="1" ht="18" customHeight="1">
      <c r="A359" s="126" t="s">
        <v>321</v>
      </c>
      <c r="B359" s="27" t="s">
        <v>93</v>
      </c>
      <c r="C359" s="28">
        <v>210</v>
      </c>
      <c r="D359" s="29">
        <v>9.35</v>
      </c>
      <c r="E359" s="29">
        <v>5.15</v>
      </c>
      <c r="F359" s="29">
        <v>55.18</v>
      </c>
      <c r="G359" s="29">
        <v>304.73</v>
      </c>
      <c r="H359" s="29">
        <v>0.08</v>
      </c>
      <c r="I359" s="29">
        <v>0</v>
      </c>
      <c r="J359" s="29">
        <v>245</v>
      </c>
      <c r="K359" s="29">
        <v>1.1200000000000001</v>
      </c>
      <c r="L359" s="29">
        <v>98.4</v>
      </c>
      <c r="M359" s="29">
        <v>249.13</v>
      </c>
      <c r="N359" s="29">
        <v>11.34</v>
      </c>
      <c r="O359" s="29">
        <v>0.12</v>
      </c>
    </row>
    <row r="360" spans="1:15" s="152" customFormat="1" ht="18" customHeight="1">
      <c r="A360" s="126" t="s">
        <v>246</v>
      </c>
      <c r="B360" s="271" t="s">
        <v>97</v>
      </c>
      <c r="C360" s="272">
        <v>70</v>
      </c>
      <c r="D360" s="273">
        <v>5.32</v>
      </c>
      <c r="E360" s="273">
        <v>0.56000000000000005</v>
      </c>
      <c r="F360" s="273">
        <v>34.44</v>
      </c>
      <c r="G360" s="273">
        <v>164.5</v>
      </c>
      <c r="H360" s="273">
        <v>7.6999999999999999E-2</v>
      </c>
      <c r="I360" s="273">
        <v>0</v>
      </c>
      <c r="J360" s="273">
        <v>0</v>
      </c>
      <c r="K360" s="273">
        <v>0.77</v>
      </c>
      <c r="L360" s="273">
        <v>14</v>
      </c>
      <c r="M360" s="273">
        <v>45.5</v>
      </c>
      <c r="N360" s="273">
        <v>9.8000000000000007</v>
      </c>
      <c r="O360" s="273">
        <v>0.77</v>
      </c>
    </row>
    <row r="361" spans="1:15" s="152" customFormat="1" ht="18" customHeight="1">
      <c r="A361" s="127" t="s">
        <v>263</v>
      </c>
      <c r="B361" s="57" t="s">
        <v>146</v>
      </c>
      <c r="C361" s="28">
        <v>200</v>
      </c>
      <c r="D361" s="29">
        <v>0.3</v>
      </c>
      <c r="E361" s="29">
        <v>0</v>
      </c>
      <c r="F361" s="29">
        <v>31.1</v>
      </c>
      <c r="G361" s="29">
        <v>126</v>
      </c>
      <c r="H361" s="29">
        <v>0</v>
      </c>
      <c r="I361" s="29">
        <v>0.1</v>
      </c>
      <c r="J361" s="29">
        <v>0</v>
      </c>
      <c r="K361" s="29">
        <v>0</v>
      </c>
      <c r="L361" s="29">
        <v>14</v>
      </c>
      <c r="M361" s="29">
        <v>12</v>
      </c>
      <c r="N361" s="29">
        <v>3</v>
      </c>
      <c r="O361" s="107">
        <v>0.7</v>
      </c>
    </row>
    <row r="362" spans="1:15" s="178" customFormat="1" ht="18" customHeight="1" thickBot="1">
      <c r="A362" s="359" t="s">
        <v>21</v>
      </c>
      <c r="B362" s="360"/>
      <c r="C362" s="258">
        <f>SUM(C356:C361)</f>
        <v>1000</v>
      </c>
      <c r="D362" s="220">
        <f t="shared" ref="D362:O362" si="79">SUM(D356:D361)</f>
        <v>31.610000000000003</v>
      </c>
      <c r="E362" s="220">
        <f t="shared" si="79"/>
        <v>29.069999999999997</v>
      </c>
      <c r="F362" s="220">
        <f t="shared" si="79"/>
        <v>149.53</v>
      </c>
      <c r="G362" s="220">
        <f t="shared" si="79"/>
        <v>990.25</v>
      </c>
      <c r="H362" s="220">
        <f t="shared" si="79"/>
        <v>0.27250000000000002</v>
      </c>
      <c r="I362" s="220">
        <f t="shared" si="79"/>
        <v>32.227000000000004</v>
      </c>
      <c r="J362" s="220">
        <f t="shared" si="79"/>
        <v>498</v>
      </c>
      <c r="K362" s="220">
        <f t="shared" si="79"/>
        <v>9.7880000000000003</v>
      </c>
      <c r="L362" s="220">
        <f t="shared" si="79"/>
        <v>403.08000000000004</v>
      </c>
      <c r="M362" s="220">
        <f t="shared" si="79"/>
        <v>557.30999999999995</v>
      </c>
      <c r="N362" s="220">
        <f t="shared" si="79"/>
        <v>93.748000000000005</v>
      </c>
      <c r="O362" s="221">
        <f t="shared" si="79"/>
        <v>15.399999999999999</v>
      </c>
    </row>
    <row r="363" spans="1:15" s="178" customFormat="1" ht="18" customHeight="1" thickTop="1">
      <c r="A363" s="361" t="s">
        <v>47</v>
      </c>
      <c r="B363" s="362"/>
      <c r="C363" s="224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6"/>
    </row>
    <row r="364" spans="1:15" s="152" customFormat="1" ht="18" customHeight="1">
      <c r="A364" s="126" t="s">
        <v>336</v>
      </c>
      <c r="B364" s="78" t="s">
        <v>190</v>
      </c>
      <c r="C364" s="28">
        <v>200</v>
      </c>
      <c r="D364" s="29">
        <v>23.72</v>
      </c>
      <c r="E364" s="29">
        <v>25.6</v>
      </c>
      <c r="F364" s="29">
        <v>53.33</v>
      </c>
      <c r="G364" s="29">
        <v>526.66</v>
      </c>
      <c r="H364" s="29">
        <v>0.12</v>
      </c>
      <c r="I364" s="29">
        <v>0.53</v>
      </c>
      <c r="J364" s="29">
        <v>0.12</v>
      </c>
      <c r="K364" s="29">
        <v>1.07</v>
      </c>
      <c r="L364" s="29">
        <v>273.33</v>
      </c>
      <c r="M364" s="29">
        <v>410.7</v>
      </c>
      <c r="N364" s="29">
        <v>42.7</v>
      </c>
      <c r="O364" s="29">
        <v>1</v>
      </c>
    </row>
    <row r="365" spans="1:15" s="152" customFormat="1" ht="18" customHeight="1">
      <c r="A365" s="183" t="s">
        <v>162</v>
      </c>
      <c r="B365" s="27" t="s">
        <v>163</v>
      </c>
      <c r="C365" s="28">
        <v>30</v>
      </c>
      <c r="D365" s="29">
        <v>0.15</v>
      </c>
      <c r="E365" s="29">
        <v>0</v>
      </c>
      <c r="F365" s="29">
        <v>20.64</v>
      </c>
      <c r="G365" s="29">
        <v>79.5</v>
      </c>
      <c r="H365" s="29">
        <v>3.0000000000000001E-3</v>
      </c>
      <c r="I365" s="29">
        <v>0.72</v>
      </c>
      <c r="J365" s="29">
        <v>0.09</v>
      </c>
      <c r="K365" s="29">
        <v>0</v>
      </c>
      <c r="L365" s="29">
        <v>3.6</v>
      </c>
      <c r="M365" s="29">
        <v>5.4</v>
      </c>
      <c r="N365" s="29">
        <v>2.7</v>
      </c>
      <c r="O365" s="29">
        <v>0.3</v>
      </c>
    </row>
    <row r="366" spans="1:15" s="152" customFormat="1" ht="18" customHeight="1">
      <c r="A366" s="126" t="s">
        <v>255</v>
      </c>
      <c r="B366" s="78" t="s">
        <v>149</v>
      </c>
      <c r="C366" s="28">
        <v>200</v>
      </c>
      <c r="D366" s="29">
        <v>0.3</v>
      </c>
      <c r="E366" s="29">
        <v>0</v>
      </c>
      <c r="F366" s="29">
        <v>20.100000000000001</v>
      </c>
      <c r="G366" s="29">
        <v>81</v>
      </c>
      <c r="H366" s="29">
        <v>0</v>
      </c>
      <c r="I366" s="29">
        <v>0.8</v>
      </c>
      <c r="J366" s="29">
        <v>0</v>
      </c>
      <c r="K366" s="29">
        <v>0</v>
      </c>
      <c r="L366" s="29">
        <v>10</v>
      </c>
      <c r="M366" s="29">
        <v>6</v>
      </c>
      <c r="N366" s="29">
        <v>3</v>
      </c>
      <c r="O366" s="41">
        <v>0.6</v>
      </c>
    </row>
    <row r="367" spans="1:15" s="178" customFormat="1" ht="18" customHeight="1" thickBot="1">
      <c r="A367" s="350" t="s">
        <v>48</v>
      </c>
      <c r="B367" s="347"/>
      <c r="C367" s="258">
        <f t="shared" ref="C367:O367" si="80">SUM(C364:C366)</f>
        <v>430</v>
      </c>
      <c r="D367" s="220">
        <f t="shared" si="80"/>
        <v>24.169999999999998</v>
      </c>
      <c r="E367" s="220">
        <f t="shared" si="80"/>
        <v>25.6</v>
      </c>
      <c r="F367" s="220">
        <f t="shared" si="80"/>
        <v>94.07</v>
      </c>
      <c r="G367" s="220">
        <f t="shared" si="80"/>
        <v>687.16</v>
      </c>
      <c r="H367" s="220">
        <f t="shared" si="80"/>
        <v>0.123</v>
      </c>
      <c r="I367" s="220">
        <f t="shared" si="80"/>
        <v>2.0499999999999998</v>
      </c>
      <c r="J367" s="220">
        <f t="shared" si="80"/>
        <v>0.21</v>
      </c>
      <c r="K367" s="220">
        <f t="shared" si="80"/>
        <v>1.07</v>
      </c>
      <c r="L367" s="220">
        <f t="shared" si="80"/>
        <v>286.93</v>
      </c>
      <c r="M367" s="220">
        <f t="shared" si="80"/>
        <v>422.09999999999997</v>
      </c>
      <c r="N367" s="220">
        <f t="shared" si="80"/>
        <v>48.400000000000006</v>
      </c>
      <c r="O367" s="221">
        <f t="shared" si="80"/>
        <v>1.9</v>
      </c>
    </row>
    <row r="368" spans="1:15" s="178" customFormat="1" ht="18" customHeight="1" thickTop="1">
      <c r="A368" s="357" t="s">
        <v>51</v>
      </c>
      <c r="B368" s="358"/>
      <c r="C368" s="257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O368" s="223"/>
    </row>
    <row r="369" spans="1:15" s="152" customFormat="1" ht="18" customHeight="1">
      <c r="A369" s="127" t="s">
        <v>266</v>
      </c>
      <c r="B369" s="57" t="s">
        <v>173</v>
      </c>
      <c r="C369" s="28">
        <v>200</v>
      </c>
      <c r="D369" s="29">
        <v>5.8</v>
      </c>
      <c r="E369" s="29">
        <v>5</v>
      </c>
      <c r="F369" s="29">
        <v>8</v>
      </c>
      <c r="G369" s="29">
        <v>100</v>
      </c>
      <c r="H369" s="29">
        <v>0.08</v>
      </c>
      <c r="I369" s="29">
        <v>11.4</v>
      </c>
      <c r="J369" s="29">
        <v>0.04</v>
      </c>
      <c r="K369" s="29">
        <v>0</v>
      </c>
      <c r="L369" s="29">
        <v>240</v>
      </c>
      <c r="M369" s="29">
        <v>180</v>
      </c>
      <c r="N369" s="29">
        <v>28</v>
      </c>
      <c r="O369" s="29">
        <v>0.2</v>
      </c>
    </row>
    <row r="370" spans="1:15" s="20" customFormat="1" ht="18" customHeight="1">
      <c r="A370" s="130" t="s">
        <v>276</v>
      </c>
      <c r="B370" s="125" t="s">
        <v>183</v>
      </c>
      <c r="C370" s="255">
        <v>75</v>
      </c>
      <c r="D370" s="48">
        <v>5.2</v>
      </c>
      <c r="E370" s="48">
        <v>5.0999999999999996</v>
      </c>
      <c r="F370" s="48">
        <v>42.2</v>
      </c>
      <c r="G370" s="48">
        <v>236.12</v>
      </c>
      <c r="H370" s="48">
        <v>0.03</v>
      </c>
      <c r="I370" s="48">
        <v>6.45</v>
      </c>
      <c r="J370" s="48">
        <v>0</v>
      </c>
      <c r="K370" s="48">
        <v>0.15</v>
      </c>
      <c r="L370" s="48">
        <v>12.82</v>
      </c>
      <c r="M370" s="48">
        <v>8.32</v>
      </c>
      <c r="N370" s="48">
        <v>6.82</v>
      </c>
      <c r="O370" s="48">
        <v>1.74</v>
      </c>
    </row>
    <row r="371" spans="1:15" s="178" customFormat="1" ht="18" customHeight="1" thickBot="1">
      <c r="A371" s="350" t="s">
        <v>52</v>
      </c>
      <c r="B371" s="347"/>
      <c r="C371" s="258"/>
      <c r="D371" s="220">
        <f t="shared" ref="D371:O371" si="81">SUM(D369:D370)</f>
        <v>11</v>
      </c>
      <c r="E371" s="220">
        <f t="shared" si="81"/>
        <v>10.1</v>
      </c>
      <c r="F371" s="220">
        <f t="shared" si="81"/>
        <v>50.2</v>
      </c>
      <c r="G371" s="220">
        <f t="shared" si="81"/>
        <v>336.12</v>
      </c>
      <c r="H371" s="220">
        <f t="shared" si="81"/>
        <v>0.11</v>
      </c>
      <c r="I371" s="220">
        <f t="shared" si="81"/>
        <v>17.850000000000001</v>
      </c>
      <c r="J371" s="220">
        <f t="shared" si="81"/>
        <v>0.04</v>
      </c>
      <c r="K371" s="220">
        <f t="shared" si="81"/>
        <v>0.15</v>
      </c>
      <c r="L371" s="220">
        <f t="shared" si="81"/>
        <v>252.82</v>
      </c>
      <c r="M371" s="220">
        <f t="shared" si="81"/>
        <v>188.32</v>
      </c>
      <c r="N371" s="220">
        <f t="shared" si="81"/>
        <v>34.82</v>
      </c>
      <c r="O371" s="221">
        <f t="shared" si="81"/>
        <v>1.94</v>
      </c>
    </row>
    <row r="372" spans="1:15" s="178" customFormat="1" ht="18" customHeight="1" thickTop="1" thickBot="1">
      <c r="A372" s="319" t="s">
        <v>75</v>
      </c>
      <c r="B372" s="348"/>
      <c r="C372" s="349"/>
      <c r="D372" s="230">
        <f t="shared" ref="D372:O372" si="82">D354+D362+D367</f>
        <v>80.13000000000001</v>
      </c>
      <c r="E372" s="230">
        <f t="shared" si="82"/>
        <v>80.099999999999994</v>
      </c>
      <c r="F372" s="230">
        <f t="shared" si="82"/>
        <v>349.94</v>
      </c>
      <c r="G372" s="230">
        <f t="shared" si="82"/>
        <v>2430.1799999999998</v>
      </c>
      <c r="H372" s="230">
        <f t="shared" si="82"/>
        <v>0.72550000000000003</v>
      </c>
      <c r="I372" s="230">
        <f t="shared" si="82"/>
        <v>50.177</v>
      </c>
      <c r="J372" s="230">
        <f t="shared" si="82"/>
        <v>618.23</v>
      </c>
      <c r="K372" s="230">
        <f t="shared" si="82"/>
        <v>16.558</v>
      </c>
      <c r="L372" s="230">
        <f t="shared" si="82"/>
        <v>995.54</v>
      </c>
      <c r="M372" s="230">
        <f t="shared" si="82"/>
        <v>1229.0999999999999</v>
      </c>
      <c r="N372" s="230">
        <f t="shared" si="82"/>
        <v>199.148</v>
      </c>
      <c r="O372" s="230">
        <f t="shared" si="82"/>
        <v>22.099999999999998</v>
      </c>
    </row>
    <row r="373" spans="1:15" s="178" customFormat="1" ht="18" customHeight="1" thickTop="1" thickBot="1">
      <c r="A373" s="319" t="s">
        <v>76</v>
      </c>
      <c r="B373" s="348"/>
      <c r="C373" s="349"/>
      <c r="D373" s="230">
        <f t="shared" ref="D373:O373" si="83">D354+D362+D371</f>
        <v>66.960000000000008</v>
      </c>
      <c r="E373" s="230">
        <f t="shared" si="83"/>
        <v>64.599999999999994</v>
      </c>
      <c r="F373" s="230">
        <f t="shared" si="83"/>
        <v>306.07</v>
      </c>
      <c r="G373" s="230">
        <f t="shared" si="83"/>
        <v>2079.14</v>
      </c>
      <c r="H373" s="230">
        <f t="shared" si="83"/>
        <v>0.71250000000000002</v>
      </c>
      <c r="I373" s="230">
        <f t="shared" si="83"/>
        <v>65.977000000000004</v>
      </c>
      <c r="J373" s="230">
        <f t="shared" si="83"/>
        <v>618.05999999999995</v>
      </c>
      <c r="K373" s="230">
        <f t="shared" si="83"/>
        <v>15.638</v>
      </c>
      <c r="L373" s="230">
        <f t="shared" si="83"/>
        <v>961.43000000000006</v>
      </c>
      <c r="M373" s="230">
        <f t="shared" si="83"/>
        <v>995.31999999999994</v>
      </c>
      <c r="N373" s="230">
        <f t="shared" si="83"/>
        <v>185.56799999999998</v>
      </c>
      <c r="O373" s="230">
        <f t="shared" si="83"/>
        <v>22.14</v>
      </c>
    </row>
    <row r="374" spans="1:15" s="178" customFormat="1" ht="18" customHeight="1" thickTop="1">
      <c r="A374" s="383" t="s">
        <v>46</v>
      </c>
      <c r="B374" s="384"/>
      <c r="C374" s="260"/>
      <c r="D374" s="245">
        <f t="shared" ref="D374:O374" si="84">D354+D362+D367+D371</f>
        <v>91.13000000000001</v>
      </c>
      <c r="E374" s="245">
        <f t="shared" si="84"/>
        <v>90.199999999999989</v>
      </c>
      <c r="F374" s="245">
        <f t="shared" si="84"/>
        <v>400.14</v>
      </c>
      <c r="G374" s="245">
        <f t="shared" si="84"/>
        <v>2766.2999999999997</v>
      </c>
      <c r="H374" s="245">
        <f t="shared" si="84"/>
        <v>0.83550000000000002</v>
      </c>
      <c r="I374" s="245">
        <f t="shared" si="84"/>
        <v>68.027000000000001</v>
      </c>
      <c r="J374" s="245">
        <f t="shared" si="84"/>
        <v>618.27</v>
      </c>
      <c r="K374" s="245">
        <f t="shared" si="84"/>
        <v>16.707999999999998</v>
      </c>
      <c r="L374" s="245">
        <f t="shared" si="84"/>
        <v>1248.3599999999999</v>
      </c>
      <c r="M374" s="245">
        <f t="shared" si="84"/>
        <v>1417.4199999999998</v>
      </c>
      <c r="N374" s="245">
        <f t="shared" si="84"/>
        <v>233.96799999999999</v>
      </c>
      <c r="O374" s="246">
        <f t="shared" si="84"/>
        <v>24.04</v>
      </c>
    </row>
  </sheetData>
  <autoFilter ref="A1:O380">
    <filterColumn colId="1"/>
  </autoFilter>
  <mergeCells count="216">
    <mergeCell ref="D316:F316"/>
    <mergeCell ref="G316:G317"/>
    <mergeCell ref="H316:K316"/>
    <mergeCell ref="A337:B337"/>
    <mergeCell ref="A338:B338"/>
    <mergeCell ref="A341:B341"/>
    <mergeCell ref="D348:F348"/>
    <mergeCell ref="G348:G349"/>
    <mergeCell ref="H348:K348"/>
    <mergeCell ref="B316:B317"/>
    <mergeCell ref="C316:C317"/>
    <mergeCell ref="A373:C373"/>
    <mergeCell ref="A374:B374"/>
    <mergeCell ref="L348:O348"/>
    <mergeCell ref="L256:O256"/>
    <mergeCell ref="A258:B258"/>
    <mergeCell ref="A262:B262"/>
    <mergeCell ref="A263:B263"/>
    <mergeCell ref="A270:B270"/>
    <mergeCell ref="A271:B271"/>
    <mergeCell ref="A285:A286"/>
    <mergeCell ref="B285:B286"/>
    <mergeCell ref="C285:C286"/>
    <mergeCell ref="D285:F285"/>
    <mergeCell ref="G285:G286"/>
    <mergeCell ref="H285:K285"/>
    <mergeCell ref="L316:O316"/>
    <mergeCell ref="A318:B318"/>
    <mergeCell ref="A323:B323"/>
    <mergeCell ref="A324:B324"/>
    <mergeCell ref="A332:B332"/>
    <mergeCell ref="A333:B333"/>
    <mergeCell ref="A348:A349"/>
    <mergeCell ref="B348:B349"/>
    <mergeCell ref="A316:A317"/>
    <mergeCell ref="G226:G227"/>
    <mergeCell ref="H226:K226"/>
    <mergeCell ref="A221:C221"/>
    <mergeCell ref="A222:C222"/>
    <mergeCell ref="A246:B246"/>
    <mergeCell ref="A247:B247"/>
    <mergeCell ref="A250:B250"/>
    <mergeCell ref="A312:B312"/>
    <mergeCell ref="L285:O285"/>
    <mergeCell ref="A287:B287"/>
    <mergeCell ref="A291:B291"/>
    <mergeCell ref="A292:B292"/>
    <mergeCell ref="A300:B300"/>
    <mergeCell ref="A301:B301"/>
    <mergeCell ref="A256:A257"/>
    <mergeCell ref="B256:B257"/>
    <mergeCell ref="C256:C257"/>
    <mergeCell ref="D256:F256"/>
    <mergeCell ref="G256:G257"/>
    <mergeCell ref="H256:K256"/>
    <mergeCell ref="A275:B275"/>
    <mergeCell ref="A276:B276"/>
    <mergeCell ref="A279:B279"/>
    <mergeCell ref="A282:B282"/>
    <mergeCell ref="A198:B198"/>
    <mergeCell ref="A202:B202"/>
    <mergeCell ref="A203:B203"/>
    <mergeCell ref="A210:B210"/>
    <mergeCell ref="A211:B211"/>
    <mergeCell ref="A226:A227"/>
    <mergeCell ref="B226:B227"/>
    <mergeCell ref="C226:C227"/>
    <mergeCell ref="D226:F226"/>
    <mergeCell ref="D164:F164"/>
    <mergeCell ref="G164:G165"/>
    <mergeCell ref="H164:K164"/>
    <mergeCell ref="A186:B186"/>
    <mergeCell ref="A187:B187"/>
    <mergeCell ref="A190:B190"/>
    <mergeCell ref="A253:B253"/>
    <mergeCell ref="L226:O226"/>
    <mergeCell ref="A228:B228"/>
    <mergeCell ref="A232:B232"/>
    <mergeCell ref="A233:B233"/>
    <mergeCell ref="A240:B240"/>
    <mergeCell ref="A241:B241"/>
    <mergeCell ref="A196:A197"/>
    <mergeCell ref="B196:B197"/>
    <mergeCell ref="C196:C197"/>
    <mergeCell ref="D196:F196"/>
    <mergeCell ref="G196:G197"/>
    <mergeCell ref="H196:K196"/>
    <mergeCell ref="A216:B216"/>
    <mergeCell ref="A217:B217"/>
    <mergeCell ref="A220:B220"/>
    <mergeCell ref="A223:B223"/>
    <mergeCell ref="L196:O196"/>
    <mergeCell ref="L164:O164"/>
    <mergeCell ref="A166:B166"/>
    <mergeCell ref="A171:B171"/>
    <mergeCell ref="A172:B172"/>
    <mergeCell ref="A180:B180"/>
    <mergeCell ref="A181:B181"/>
    <mergeCell ref="A134:A135"/>
    <mergeCell ref="B134:B135"/>
    <mergeCell ref="C134:C135"/>
    <mergeCell ref="D134:F134"/>
    <mergeCell ref="G134:G135"/>
    <mergeCell ref="H134:K134"/>
    <mergeCell ref="A154:B154"/>
    <mergeCell ref="A155:B155"/>
    <mergeCell ref="A158:B158"/>
    <mergeCell ref="A161:B161"/>
    <mergeCell ref="L134:O134"/>
    <mergeCell ref="A136:B136"/>
    <mergeCell ref="A140:B140"/>
    <mergeCell ref="A141:B141"/>
    <mergeCell ref="A148:B148"/>
    <mergeCell ref="A149:B149"/>
    <mergeCell ref="A164:A165"/>
    <mergeCell ref="B164:B165"/>
    <mergeCell ref="A109:B109"/>
    <mergeCell ref="A110:B110"/>
    <mergeCell ref="A117:B117"/>
    <mergeCell ref="A118:B118"/>
    <mergeCell ref="A123:B123"/>
    <mergeCell ref="A124:B124"/>
    <mergeCell ref="A127:B127"/>
    <mergeCell ref="A130:B130"/>
    <mergeCell ref="A193:B193"/>
    <mergeCell ref="A128:C128"/>
    <mergeCell ref="A129:C129"/>
    <mergeCell ref="A159:C159"/>
    <mergeCell ref="A160:C160"/>
    <mergeCell ref="A191:C191"/>
    <mergeCell ref="A192:C192"/>
    <mergeCell ref="C164:C165"/>
    <mergeCell ref="A104:B104"/>
    <mergeCell ref="A102:A103"/>
    <mergeCell ref="B102:B103"/>
    <mergeCell ref="C102:C103"/>
    <mergeCell ref="D102:F102"/>
    <mergeCell ref="G102:G103"/>
    <mergeCell ref="A71:A72"/>
    <mergeCell ref="B71:B72"/>
    <mergeCell ref="C71:C72"/>
    <mergeCell ref="D71:F71"/>
    <mergeCell ref="G71:G72"/>
    <mergeCell ref="A92:B92"/>
    <mergeCell ref="A93:B93"/>
    <mergeCell ref="A96:B96"/>
    <mergeCell ref="A99:B99"/>
    <mergeCell ref="A73:B73"/>
    <mergeCell ref="A77:B77"/>
    <mergeCell ref="A78:B78"/>
    <mergeCell ref="A85:B85"/>
    <mergeCell ref="A86:B86"/>
    <mergeCell ref="A59:B59"/>
    <mergeCell ref="A60:B60"/>
    <mergeCell ref="A63:B63"/>
    <mergeCell ref="L102:O102"/>
    <mergeCell ref="H71:K71"/>
    <mergeCell ref="L71:O71"/>
    <mergeCell ref="H102:K102"/>
    <mergeCell ref="A66:B66"/>
    <mergeCell ref="L37:O37"/>
    <mergeCell ref="A39:B39"/>
    <mergeCell ref="A44:B44"/>
    <mergeCell ref="A45:B45"/>
    <mergeCell ref="A53:B53"/>
    <mergeCell ref="A54:B54"/>
    <mergeCell ref="A64:C64"/>
    <mergeCell ref="A65:C65"/>
    <mergeCell ref="A97:C97"/>
    <mergeCell ref="A98:C98"/>
    <mergeCell ref="A32:B32"/>
    <mergeCell ref="L3:O3"/>
    <mergeCell ref="A5:B5"/>
    <mergeCell ref="A10:B10"/>
    <mergeCell ref="A11:B11"/>
    <mergeCell ref="A18:B18"/>
    <mergeCell ref="A19:B19"/>
    <mergeCell ref="A37:A38"/>
    <mergeCell ref="A3:A4"/>
    <mergeCell ref="B3:B4"/>
    <mergeCell ref="C3:C4"/>
    <mergeCell ref="D3:F3"/>
    <mergeCell ref="G3:G4"/>
    <mergeCell ref="H3:K3"/>
    <mergeCell ref="A25:B25"/>
    <mergeCell ref="A26:B26"/>
    <mergeCell ref="A29:B29"/>
    <mergeCell ref="B37:B38"/>
    <mergeCell ref="C37:C38"/>
    <mergeCell ref="D37:F37"/>
    <mergeCell ref="G37:G38"/>
    <mergeCell ref="H37:K37"/>
    <mergeCell ref="A30:C30"/>
    <mergeCell ref="A31:C31"/>
    <mergeCell ref="A251:C251"/>
    <mergeCell ref="A252:C252"/>
    <mergeCell ref="A280:C280"/>
    <mergeCell ref="A281:C281"/>
    <mergeCell ref="A310:C310"/>
    <mergeCell ref="A311:C311"/>
    <mergeCell ref="A342:C342"/>
    <mergeCell ref="A343:C343"/>
    <mergeCell ref="A372:C372"/>
    <mergeCell ref="A305:B305"/>
    <mergeCell ref="A306:B306"/>
    <mergeCell ref="A309:B309"/>
    <mergeCell ref="C348:C349"/>
    <mergeCell ref="A344:B344"/>
    <mergeCell ref="A367:B367"/>
    <mergeCell ref="A368:B368"/>
    <mergeCell ref="A371:B371"/>
    <mergeCell ref="A350:B350"/>
    <mergeCell ref="A354:B354"/>
    <mergeCell ref="A355:B355"/>
    <mergeCell ref="A362:B362"/>
    <mergeCell ref="A363:B363"/>
  </mergeCells>
  <pageMargins left="0.43307086614173229" right="0.15748031496062992" top="0.74803149606299213" bottom="0.74803149606299213" header="0.31496062992125984" footer="0.31496062992125984"/>
  <pageSetup paperSize="9" scale="65" firstPageNumber="2" orientation="landscape" useFirstPageNumber="1" r:id="rId1"/>
  <headerFooter>
    <oddFooter>&amp;R&amp;P</oddFooter>
  </headerFooter>
  <rowBreaks count="11" manualBreakCount="11">
    <brk id="33" max="16383" man="1"/>
    <brk id="67" max="16383" man="1"/>
    <brk id="99" max="16383" man="1"/>
    <brk id="131" max="16383" man="1"/>
    <brk id="161" max="16383" man="1"/>
    <brk id="193" max="16383" man="1"/>
    <brk id="223" max="16383" man="1"/>
    <brk id="253" max="16383" man="1"/>
    <brk id="282" max="16383" man="1"/>
    <brk id="313" max="16383" man="1"/>
    <brk id="3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selection activeCell="A23" sqref="A23"/>
    </sheetView>
  </sheetViews>
  <sheetFormatPr defaultRowHeight="12.75"/>
  <cols>
    <col min="1" max="1" width="12.5703125" bestFit="1" customWidth="1"/>
  </cols>
  <sheetData>
    <row r="1" spans="1:14" ht="13.5" thickBot="1"/>
    <row r="2" spans="1:14" ht="26.25" thickTop="1">
      <c r="A2" s="1"/>
      <c r="B2" s="2" t="s">
        <v>195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 t="s">
        <v>196</v>
      </c>
    </row>
    <row r="3" spans="1:14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8"/>
    </row>
    <row r="4" spans="1:14">
      <c r="A4" s="6" t="s">
        <v>197</v>
      </c>
      <c r="B4" s="9">
        <f>'7-11'!D10</f>
        <v>21</v>
      </c>
      <c r="C4" s="9">
        <f>'7-11'!D43</f>
        <v>19.61</v>
      </c>
      <c r="D4" s="9">
        <f>'7-11'!D74</f>
        <v>20.099999999999998</v>
      </c>
      <c r="E4" s="9">
        <f>'7-11'!D107</f>
        <v>19.809999999999999</v>
      </c>
      <c r="F4" s="9">
        <f>'7-11'!D138</f>
        <v>20.999999999999996</v>
      </c>
      <c r="G4" s="9">
        <f>'7-11'!D169</f>
        <v>21.035</v>
      </c>
      <c r="H4" s="9">
        <f>'7-11'!D201</f>
        <v>20.18</v>
      </c>
      <c r="I4" s="9">
        <f>'7-11'!D232</f>
        <v>21.4</v>
      </c>
      <c r="J4" s="9">
        <f>'7-11'!D263</f>
        <v>21.12</v>
      </c>
      <c r="K4" s="9">
        <f>'7-11'!D293</f>
        <v>21.07</v>
      </c>
      <c r="L4" s="9">
        <f>'7-11'!D325</f>
        <v>20.895000000000003</v>
      </c>
      <c r="M4" s="9">
        <f>'7-11'!D356</f>
        <v>20</v>
      </c>
      <c r="N4" s="10">
        <f>SUM(B4:M4)/12</f>
        <v>20.601666666666667</v>
      </c>
    </row>
    <row r="5" spans="1:14">
      <c r="A5" s="6" t="s">
        <v>198</v>
      </c>
      <c r="B5" s="9">
        <f>'7-11'!E10</f>
        <v>21.240000000000002</v>
      </c>
      <c r="C5" s="9">
        <f>'7-11'!E43</f>
        <v>21.3</v>
      </c>
      <c r="D5" s="9">
        <f>'7-11'!E74</f>
        <v>21.15</v>
      </c>
      <c r="E5" s="9">
        <f>'7-11'!E107</f>
        <v>21.452999999999999</v>
      </c>
      <c r="F5" s="9">
        <f>'7-11'!E138</f>
        <v>21.43</v>
      </c>
      <c r="G5" s="9">
        <f>'7-11'!E169</f>
        <v>21.722000000000001</v>
      </c>
      <c r="H5" s="9">
        <f>'7-11'!E201</f>
        <v>21.23</v>
      </c>
      <c r="I5" s="9">
        <f>'7-11'!E232</f>
        <v>21.33</v>
      </c>
      <c r="J5" s="9">
        <f>'7-11'!E263</f>
        <v>21.499999999999996</v>
      </c>
      <c r="K5" s="9">
        <f>'7-11'!E293</f>
        <v>21.290000000000003</v>
      </c>
      <c r="L5" s="9">
        <f>'7-11'!E325</f>
        <v>21.634999999999998</v>
      </c>
      <c r="M5" s="9">
        <f>'7-11'!E356</f>
        <v>21.7</v>
      </c>
      <c r="N5" s="10">
        <f>SUM(B5:M5)/12</f>
        <v>21.415000000000003</v>
      </c>
    </row>
    <row r="6" spans="1:14">
      <c r="A6" s="6" t="s">
        <v>199</v>
      </c>
      <c r="B6" s="9">
        <f>'7-11'!F10</f>
        <v>86.52</v>
      </c>
      <c r="C6" s="9">
        <f>'7-11'!F43</f>
        <v>88.99</v>
      </c>
      <c r="D6" s="9">
        <f>'7-11'!F74</f>
        <v>86.61</v>
      </c>
      <c r="E6" s="9">
        <f>'7-11'!F107</f>
        <v>87.84</v>
      </c>
      <c r="F6" s="9">
        <f>'7-11'!F138</f>
        <v>88.429999999999993</v>
      </c>
      <c r="G6" s="9">
        <f>'7-11'!F169</f>
        <v>87.74</v>
      </c>
      <c r="H6" s="9">
        <f>'7-11'!F201</f>
        <v>92.13</v>
      </c>
      <c r="I6" s="9">
        <f>'7-11'!F232</f>
        <v>85.63</v>
      </c>
      <c r="J6" s="9">
        <f>'7-11'!F263</f>
        <v>87.68</v>
      </c>
      <c r="K6" s="9">
        <f>'7-11'!F293</f>
        <v>89.8</v>
      </c>
      <c r="L6" s="9">
        <f>'7-11'!F325</f>
        <v>91.86</v>
      </c>
      <c r="M6" s="9">
        <f>'7-11'!F356</f>
        <v>93.8</v>
      </c>
      <c r="N6" s="10">
        <f>SUM(B6:M6)/12</f>
        <v>88.919166666666669</v>
      </c>
    </row>
    <row r="7" spans="1:14">
      <c r="A7" s="6" t="s">
        <v>200</v>
      </c>
      <c r="B7" s="9">
        <f>'7-11'!G10</f>
        <v>620</v>
      </c>
      <c r="C7" s="9">
        <f>'7-11'!G43</f>
        <v>636.81999999999994</v>
      </c>
      <c r="D7" s="9">
        <f>'7-11'!G74</f>
        <v>618.5</v>
      </c>
      <c r="E7" s="9">
        <f>'7-11'!G107</f>
        <v>625.71</v>
      </c>
      <c r="F7" s="9">
        <f>'7-11'!G138</f>
        <v>610.39</v>
      </c>
      <c r="G7" s="9">
        <f>'7-11'!G169</f>
        <v>630.20000000000005</v>
      </c>
      <c r="H7" s="9">
        <f>'7-11'!G201</f>
        <v>641.71</v>
      </c>
      <c r="I7" s="9">
        <f>'7-11'!G232</f>
        <v>601.39</v>
      </c>
      <c r="J7" s="9">
        <f>'7-11'!G263</f>
        <v>628.5</v>
      </c>
      <c r="K7" s="9">
        <f>'7-11'!G293</f>
        <v>635</v>
      </c>
      <c r="L7" s="9">
        <f>'7-11'!G325</f>
        <v>644.70000000000005</v>
      </c>
      <c r="M7" s="9">
        <f>'7-11'!G356</f>
        <v>655</v>
      </c>
      <c r="N7" s="11">
        <f>SUM(B7:M7)/12</f>
        <v>628.99333333333334</v>
      </c>
    </row>
    <row r="8" spans="1:14" ht="25.5">
      <c r="A8" s="6"/>
      <c r="B8" s="12" t="s">
        <v>201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5" t="s">
        <v>196</v>
      </c>
    </row>
    <row r="9" spans="1:14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8"/>
    </row>
    <row r="10" spans="1:14">
      <c r="A10" s="6" t="s">
        <v>197</v>
      </c>
      <c r="B10" s="9">
        <f>'7-11'!D18</f>
        <v>27</v>
      </c>
      <c r="C10" s="9">
        <f>'7-11'!D52</f>
        <v>29.135000000000002</v>
      </c>
      <c r="D10" s="9">
        <f>'7-11'!D82</f>
        <v>29.081</v>
      </c>
      <c r="E10" s="9">
        <f>'7-11'!D115</f>
        <v>28.335999999999999</v>
      </c>
      <c r="F10" s="9">
        <f>'7-11'!D146</f>
        <v>27.636000000000003</v>
      </c>
      <c r="G10" s="9">
        <f>'7-11'!D178</f>
        <v>26.390999999999998</v>
      </c>
      <c r="H10" s="9">
        <f>'7-11'!D209</f>
        <v>29.02</v>
      </c>
      <c r="I10" s="9">
        <f>'7-11'!D240</f>
        <v>28.22</v>
      </c>
      <c r="J10" s="9">
        <f>'7-11'!D271</f>
        <v>27.588000000000001</v>
      </c>
      <c r="K10" s="9">
        <f>'7-11'!D302</f>
        <v>29.62</v>
      </c>
      <c r="L10" s="9">
        <f>'7-11'!D334</f>
        <v>29.295999999999999</v>
      </c>
      <c r="M10" s="9">
        <f>'7-11'!D364</f>
        <v>28.419999999999998</v>
      </c>
      <c r="N10" s="10">
        <f t="shared" ref="N10:N19" si="0">SUM(B10:M10)/12</f>
        <v>28.311916666666665</v>
      </c>
    </row>
    <row r="11" spans="1:14">
      <c r="A11" s="6" t="s">
        <v>198</v>
      </c>
      <c r="B11" s="9">
        <f>'7-11'!E18</f>
        <v>30.39</v>
      </c>
      <c r="C11" s="9">
        <f>'7-11'!E52</f>
        <v>27.445000000000004</v>
      </c>
      <c r="D11" s="9">
        <f>'7-11'!E82</f>
        <v>27.244</v>
      </c>
      <c r="E11" s="9">
        <f>'7-11'!E115</f>
        <v>27.569999999999997</v>
      </c>
      <c r="F11" s="9">
        <f>'7-11'!E146</f>
        <v>29.124999999999996</v>
      </c>
      <c r="G11" s="9">
        <f>'7-11'!E178</f>
        <v>33.794000000000004</v>
      </c>
      <c r="H11" s="9">
        <f>'7-11'!E209</f>
        <v>27.63</v>
      </c>
      <c r="I11" s="9">
        <f>'7-11'!E240</f>
        <v>29.76</v>
      </c>
      <c r="J11" s="9">
        <f>'7-11'!E271</f>
        <v>27.802</v>
      </c>
      <c r="K11" s="9">
        <f>'7-11'!E302</f>
        <v>30.069999999999997</v>
      </c>
      <c r="L11" s="9">
        <f>'7-11'!E334</f>
        <v>27.324999999999999</v>
      </c>
      <c r="M11" s="9">
        <f>'7-11'!E364</f>
        <v>23.88</v>
      </c>
      <c r="N11" s="10">
        <f t="shared" si="0"/>
        <v>28.502916666666664</v>
      </c>
    </row>
    <row r="12" spans="1:14">
      <c r="A12" s="6" t="s">
        <v>199</v>
      </c>
      <c r="B12" s="9">
        <f>'7-11'!F18</f>
        <v>116.61</v>
      </c>
      <c r="C12" s="9">
        <f>'7-11'!F52</f>
        <v>104.63000000000001</v>
      </c>
      <c r="D12" s="9">
        <f>'7-11'!F82</f>
        <v>129.203</v>
      </c>
      <c r="E12" s="9">
        <f>'7-11'!F115</f>
        <v>118.175</v>
      </c>
      <c r="F12" s="9">
        <f>'7-11'!F146</f>
        <v>116.19999999999999</v>
      </c>
      <c r="G12" s="9">
        <f>'7-11'!F178</f>
        <v>110.79299999999999</v>
      </c>
      <c r="H12" s="9">
        <f>'7-11'!F209</f>
        <v>125.58499999999999</v>
      </c>
      <c r="I12" s="9">
        <f>'7-11'!F240</f>
        <v>116.60000000000001</v>
      </c>
      <c r="J12" s="9">
        <f>'7-11'!F271</f>
        <v>120.318</v>
      </c>
      <c r="K12" s="9">
        <f>'7-11'!F302</f>
        <v>116.6</v>
      </c>
      <c r="L12" s="9">
        <f>'7-11'!F334</f>
        <v>122.58333333333333</v>
      </c>
      <c r="M12" s="9">
        <f>'7-11'!F364</f>
        <v>133.315</v>
      </c>
      <c r="N12" s="10">
        <f t="shared" si="0"/>
        <v>119.21769444444443</v>
      </c>
    </row>
    <row r="13" spans="1:14">
      <c r="A13" s="6" t="s">
        <v>200</v>
      </c>
      <c r="B13" s="9">
        <f>'7-11'!G18</f>
        <v>911.71</v>
      </c>
      <c r="C13" s="9">
        <f>'7-11'!G52</f>
        <v>788.21999999999991</v>
      </c>
      <c r="D13" s="9">
        <f>'7-11'!G82</f>
        <v>885.96</v>
      </c>
      <c r="E13" s="9">
        <f>'7-11'!G115</f>
        <v>835.5</v>
      </c>
      <c r="F13" s="9">
        <f>'7-11'!G146</f>
        <v>837.05000000000007</v>
      </c>
      <c r="G13" s="9">
        <f>'7-11'!G178</f>
        <v>855.8599999999999</v>
      </c>
      <c r="H13" s="9">
        <f>'7-11'!G209</f>
        <v>874.21</v>
      </c>
      <c r="I13" s="9">
        <f>'7-11'!G240</f>
        <v>907.76</v>
      </c>
      <c r="J13" s="9">
        <f>'7-11'!G271</f>
        <v>845.51</v>
      </c>
      <c r="K13" s="9">
        <f>'7-11'!G302</f>
        <v>864.05000000000007</v>
      </c>
      <c r="L13" s="9">
        <f>'7-11'!G334</f>
        <v>850.18</v>
      </c>
      <c r="M13" s="9">
        <f>'7-11'!G364</f>
        <v>865.26</v>
      </c>
      <c r="N13" s="10">
        <f>SUM(B13:M13)/12</f>
        <v>860.10583333333341</v>
      </c>
    </row>
    <row r="14" spans="1:14" ht="25.5">
      <c r="A14" s="6"/>
      <c r="B14" s="12" t="s">
        <v>202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5" t="s">
        <v>196</v>
      </c>
    </row>
    <row r="15" spans="1:14">
      <c r="A15" s="6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8"/>
    </row>
    <row r="16" spans="1:14">
      <c r="A16" s="6" t="s">
        <v>197</v>
      </c>
      <c r="B16" s="9">
        <f>'7-11'!D25</f>
        <v>18.900000000000002</v>
      </c>
      <c r="C16" s="9">
        <f>'7-11'!D58</f>
        <v>19.12</v>
      </c>
      <c r="D16" s="9">
        <f>'7-11'!D89</f>
        <v>20.150000000000002</v>
      </c>
      <c r="E16" s="9">
        <f>'7-11'!D121</f>
        <v>17.98</v>
      </c>
      <c r="F16" s="9">
        <f>'7-11'!D152</f>
        <v>19.967692307692307</v>
      </c>
      <c r="G16" s="9">
        <f>'7-11'!D184</f>
        <v>19.52</v>
      </c>
      <c r="H16" s="9">
        <f>'7-11'!D215</f>
        <v>19.12</v>
      </c>
      <c r="I16" s="9">
        <f>'7-11'!D246</f>
        <v>19.889999999999997</v>
      </c>
      <c r="J16" s="9">
        <f>'7-11'!D276</f>
        <v>18.899999999999999</v>
      </c>
      <c r="K16" s="9">
        <f>'7-11'!D307</f>
        <v>19.100000000000001</v>
      </c>
      <c r="L16" s="9">
        <f>'7-11'!D339</f>
        <v>18.3</v>
      </c>
      <c r="M16" s="9">
        <f>'7-11'!D369</f>
        <v>18.25</v>
      </c>
      <c r="N16" s="10">
        <f t="shared" si="0"/>
        <v>19.099807692307692</v>
      </c>
    </row>
    <row r="17" spans="1:14">
      <c r="A17" s="6" t="s">
        <v>198</v>
      </c>
      <c r="B17" s="9">
        <f>'7-11'!E25</f>
        <v>20.340000000000003</v>
      </c>
      <c r="C17" s="9">
        <f>'7-11'!E58</f>
        <v>19.13</v>
      </c>
      <c r="D17" s="9">
        <f>'7-11'!E89</f>
        <v>19.61</v>
      </c>
      <c r="E17" s="9">
        <f>'7-11'!E121</f>
        <v>13.379999999999999</v>
      </c>
      <c r="F17" s="9">
        <f>'7-11'!E152</f>
        <v>20.71</v>
      </c>
      <c r="G17" s="9">
        <f>'7-11'!E184</f>
        <v>19.09</v>
      </c>
      <c r="H17" s="9">
        <f>'7-11'!E215</f>
        <v>19.13</v>
      </c>
      <c r="I17" s="9">
        <f>'7-11'!E246</f>
        <v>23.44</v>
      </c>
      <c r="J17" s="9">
        <f>'7-11'!E276</f>
        <v>19.099999999999998</v>
      </c>
      <c r="K17" s="9">
        <f>'7-11'!E307</f>
        <v>19.939999999999998</v>
      </c>
      <c r="L17" s="9">
        <f>'7-11'!E339</f>
        <v>19.03</v>
      </c>
      <c r="M17" s="9">
        <f>'7-11'!E369</f>
        <v>19.2</v>
      </c>
      <c r="N17" s="10">
        <f t="shared" si="0"/>
        <v>19.341666666666665</v>
      </c>
    </row>
    <row r="18" spans="1:14">
      <c r="A18" s="6" t="s">
        <v>199</v>
      </c>
      <c r="B18" s="9">
        <f>'7-11'!F25</f>
        <v>84.15</v>
      </c>
      <c r="C18" s="9">
        <f>'7-11'!F58</f>
        <v>81.93</v>
      </c>
      <c r="D18" s="9">
        <f>'7-11'!F89</f>
        <v>83.47999999999999</v>
      </c>
      <c r="E18" s="9">
        <f>'7-11'!F121</f>
        <v>87.75</v>
      </c>
      <c r="F18" s="9">
        <f>'7-11'!F152</f>
        <v>82.149999999999991</v>
      </c>
      <c r="G18" s="9">
        <f>'7-11'!F184</f>
        <v>82.449999999999989</v>
      </c>
      <c r="H18" s="9">
        <f>'7-11'!F215</f>
        <v>81.93</v>
      </c>
      <c r="I18" s="9">
        <f>'7-11'!F246</f>
        <v>80.849999999999994</v>
      </c>
      <c r="J18" s="9">
        <f>'7-11'!F276</f>
        <v>90.41</v>
      </c>
      <c r="K18" s="9">
        <f>'7-11'!F307</f>
        <v>84.9</v>
      </c>
      <c r="L18" s="9">
        <f>'7-11'!F339</f>
        <v>97.73</v>
      </c>
      <c r="M18" s="9">
        <f>'7-11'!F369</f>
        <v>80.740000000000009</v>
      </c>
      <c r="N18" s="10">
        <f t="shared" si="0"/>
        <v>84.872499999999988</v>
      </c>
    </row>
    <row r="19" spans="1:14">
      <c r="A19" s="6" t="s">
        <v>200</v>
      </c>
      <c r="B19" s="9">
        <f>'7-11'!G25</f>
        <v>595.43000000000006</v>
      </c>
      <c r="C19" s="9">
        <f>'7-11'!G58</f>
        <v>578.55999999999995</v>
      </c>
      <c r="D19" s="9">
        <f>'7-11'!G89</f>
        <v>589.87</v>
      </c>
      <c r="E19" s="9">
        <f>'7-11'!G121</f>
        <v>543.08999999999992</v>
      </c>
      <c r="F19" s="9">
        <f>'7-11'!G152</f>
        <v>595.20000000000005</v>
      </c>
      <c r="G19" s="9">
        <f>'7-11'!G184</f>
        <v>580.51</v>
      </c>
      <c r="H19" s="9">
        <f>'7-11'!G215</f>
        <v>578.55999999999995</v>
      </c>
      <c r="I19" s="9">
        <f>'7-11'!G246</f>
        <v>615.1</v>
      </c>
      <c r="J19" s="9">
        <f>'7-11'!G276</f>
        <v>612.5</v>
      </c>
      <c r="K19" s="9">
        <f>'7-11'!G307</f>
        <v>594.86</v>
      </c>
      <c r="L19" s="9">
        <f>'7-11'!G339</f>
        <v>637.39</v>
      </c>
      <c r="M19" s="9">
        <f>'7-11'!G369</f>
        <v>555.5</v>
      </c>
      <c r="N19" s="10">
        <f t="shared" si="0"/>
        <v>589.71416666666664</v>
      </c>
    </row>
    <row r="20" spans="1:14" ht="25.5">
      <c r="A20" s="6"/>
      <c r="B20" s="12" t="s">
        <v>203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 t="s">
        <v>196</v>
      </c>
    </row>
    <row r="21" spans="1:14">
      <c r="A21" s="6"/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8"/>
    </row>
    <row r="22" spans="1:14">
      <c r="A22" s="6" t="s">
        <v>197</v>
      </c>
      <c r="B22" s="9">
        <f>'7-11'!D29</f>
        <v>10.73</v>
      </c>
      <c r="C22" s="9">
        <f>'7-11'!D62</f>
        <v>11.280000000000001</v>
      </c>
      <c r="D22" s="9">
        <f>'7-11'!D93</f>
        <v>11.7</v>
      </c>
      <c r="E22" s="9">
        <f>'7-11'!D125</f>
        <v>12.399999999999999</v>
      </c>
      <c r="F22" s="9">
        <f>'7-11'!D156</f>
        <v>11.48</v>
      </c>
      <c r="G22" s="9">
        <f>'7-11'!D188</f>
        <v>11.7</v>
      </c>
      <c r="H22" s="9">
        <f>'7-11'!D219</f>
        <v>10.02</v>
      </c>
      <c r="I22" s="9">
        <f>'7-11'!D250</f>
        <v>11.92</v>
      </c>
      <c r="J22" s="9">
        <f>'7-11'!D280</f>
        <v>10</v>
      </c>
      <c r="K22" s="9">
        <f>'7-11'!D311</f>
        <v>11.559999999999999</v>
      </c>
      <c r="L22" s="9">
        <f>'7-11'!D343</f>
        <v>11.41</v>
      </c>
      <c r="M22" s="9">
        <f>'7-11'!D373</f>
        <v>10</v>
      </c>
      <c r="N22" s="10">
        <f>SUM(B22:M22)/12</f>
        <v>11.183333333333332</v>
      </c>
    </row>
    <row r="23" spans="1:14">
      <c r="A23" s="6" t="s">
        <v>198</v>
      </c>
      <c r="B23" s="9">
        <f>'7-11'!E29</f>
        <v>10.52</v>
      </c>
      <c r="C23" s="9">
        <f>'7-11'!E62</f>
        <v>11.530000000000001</v>
      </c>
      <c r="D23" s="9">
        <f>'7-11'!E93</f>
        <v>9</v>
      </c>
      <c r="E23" s="9">
        <f>'7-11'!E125</f>
        <v>12.5</v>
      </c>
      <c r="F23" s="9">
        <f>'7-11'!E156</f>
        <v>9.629999999999999</v>
      </c>
      <c r="G23" s="9">
        <f>'7-11'!E188</f>
        <v>11.9</v>
      </c>
      <c r="H23" s="9">
        <f>'7-11'!E219</f>
        <v>12</v>
      </c>
      <c r="I23" s="9">
        <f>'7-11'!E250</f>
        <v>10.1</v>
      </c>
      <c r="J23" s="9">
        <f>'7-11'!E280</f>
        <v>13.3</v>
      </c>
      <c r="K23" s="9">
        <f>'7-11'!E311</f>
        <v>11.83</v>
      </c>
      <c r="L23" s="9">
        <f>'7-11'!E343</f>
        <v>13.23</v>
      </c>
      <c r="M23" s="9">
        <f>'7-11'!E373</f>
        <v>9.1</v>
      </c>
      <c r="N23" s="10">
        <f>SUM(B23:M23)/12</f>
        <v>11.219999999999999</v>
      </c>
    </row>
    <row r="24" spans="1:14">
      <c r="A24" s="6" t="s">
        <v>199</v>
      </c>
      <c r="B24" s="9">
        <f>'7-11'!F29</f>
        <v>62</v>
      </c>
      <c r="C24" s="9">
        <f>'7-11'!F62</f>
        <v>34.75</v>
      </c>
      <c r="D24" s="9">
        <f>'7-11'!F93</f>
        <v>47.63</v>
      </c>
      <c r="E24" s="9">
        <f>'7-11'!F125</f>
        <v>51.6</v>
      </c>
      <c r="F24" s="9">
        <f>'7-11'!F156</f>
        <v>61.2</v>
      </c>
      <c r="G24" s="9">
        <f>'7-11'!F188</f>
        <v>48</v>
      </c>
      <c r="H24" s="9">
        <f>'7-11'!F219</f>
        <v>52.7</v>
      </c>
      <c r="I24" s="9">
        <f>'7-11'!F250</f>
        <v>51.6</v>
      </c>
      <c r="J24" s="9">
        <f>'7-11'!F280</f>
        <v>51.9</v>
      </c>
      <c r="K24" s="9">
        <f>'7-11'!F311</f>
        <v>47.79</v>
      </c>
      <c r="L24" s="9">
        <f>'7-11'!F343</f>
        <v>46.120000000000005</v>
      </c>
      <c r="M24" s="9">
        <f>'7-11'!F373</f>
        <v>41.8</v>
      </c>
      <c r="N24" s="10">
        <f>SUM(B24:M24)/12</f>
        <v>49.757499999999993</v>
      </c>
    </row>
    <row r="25" spans="1:14" ht="13.5" thickBot="1">
      <c r="A25" s="16" t="s">
        <v>200</v>
      </c>
      <c r="B25" s="17">
        <f>'7-11'!G29</f>
        <v>353</v>
      </c>
      <c r="C25" s="17">
        <f>'7-11'!G62</f>
        <v>281.44</v>
      </c>
      <c r="D25" s="17">
        <f>'7-11'!G93</f>
        <v>318</v>
      </c>
      <c r="E25" s="17">
        <f>'7-11'!G125</f>
        <v>368.3</v>
      </c>
      <c r="F25" s="17">
        <f>'7-11'!G156</f>
        <v>371.68</v>
      </c>
      <c r="G25" s="17">
        <f>'7-11'!G188</f>
        <v>339.2</v>
      </c>
      <c r="H25" s="17">
        <f>'7-11'!G219</f>
        <v>435.70000000000005</v>
      </c>
      <c r="I25" s="17">
        <f>'7-11'!G250</f>
        <v>345.1</v>
      </c>
      <c r="J25" s="17">
        <f>'7-11'!G280</f>
        <v>367.1</v>
      </c>
      <c r="K25" s="17">
        <f>'7-11'!G311</f>
        <v>338.63</v>
      </c>
      <c r="L25" s="17">
        <f>'7-11'!G343</f>
        <v>350.2</v>
      </c>
      <c r="M25" s="17">
        <f>'7-11'!G373</f>
        <v>288.89999999999998</v>
      </c>
      <c r="N25" s="18">
        <f>SUM(B25:M25)/12</f>
        <v>346.4375</v>
      </c>
    </row>
    <row r="26" spans="1:14" ht="13.5" thickTop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4">
      <c r="A27" s="6"/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8"/>
    </row>
    <row r="28" spans="1:14">
      <c r="A28" s="6" t="s">
        <v>197</v>
      </c>
      <c r="B28" s="9">
        <f>B4+B10+B16+B22</f>
        <v>77.63000000000001</v>
      </c>
      <c r="C28" s="9">
        <f t="shared" ref="C28:M28" si="1">C4+C10+C16+C22</f>
        <v>79.14500000000001</v>
      </c>
      <c r="D28" s="9">
        <f t="shared" si="1"/>
        <v>81.031000000000006</v>
      </c>
      <c r="E28" s="9">
        <f t="shared" si="1"/>
        <v>78.52600000000001</v>
      </c>
      <c r="F28" s="9">
        <f t="shared" si="1"/>
        <v>80.083692307692303</v>
      </c>
      <c r="G28" s="9">
        <f t="shared" si="1"/>
        <v>78.646000000000001</v>
      </c>
      <c r="H28" s="9">
        <f t="shared" si="1"/>
        <v>78.34</v>
      </c>
      <c r="I28" s="9">
        <f t="shared" si="1"/>
        <v>81.429999999999993</v>
      </c>
      <c r="J28" s="9">
        <f t="shared" si="1"/>
        <v>77.608000000000004</v>
      </c>
      <c r="K28" s="9">
        <f t="shared" si="1"/>
        <v>81.349999999999994</v>
      </c>
      <c r="L28" s="9">
        <f t="shared" si="1"/>
        <v>79.900999999999996</v>
      </c>
      <c r="M28" s="9">
        <f t="shared" si="1"/>
        <v>76.67</v>
      </c>
      <c r="N28" s="10">
        <f>SUM(B28:M28)/12</f>
        <v>79.19672435897435</v>
      </c>
    </row>
    <row r="29" spans="1:14">
      <c r="A29" s="6" t="s">
        <v>198</v>
      </c>
      <c r="B29" s="9">
        <f>B5+B11+B17+B23</f>
        <v>82.49</v>
      </c>
      <c r="C29" s="9">
        <f t="shared" ref="C29:M29" si="2">C5+C11+C17+C23</f>
        <v>79.405000000000001</v>
      </c>
      <c r="D29" s="9">
        <f t="shared" si="2"/>
        <v>77.003999999999991</v>
      </c>
      <c r="E29" s="9">
        <f t="shared" si="2"/>
        <v>74.902999999999992</v>
      </c>
      <c r="F29" s="9">
        <f t="shared" si="2"/>
        <v>80.894999999999982</v>
      </c>
      <c r="G29" s="9">
        <f t="shared" si="2"/>
        <v>86.506000000000014</v>
      </c>
      <c r="H29" s="9">
        <f t="shared" si="2"/>
        <v>79.989999999999995</v>
      </c>
      <c r="I29" s="9">
        <f t="shared" si="2"/>
        <v>84.63</v>
      </c>
      <c r="J29" s="9">
        <f t="shared" si="2"/>
        <v>81.701999999999984</v>
      </c>
      <c r="K29" s="9">
        <f t="shared" si="2"/>
        <v>83.13</v>
      </c>
      <c r="L29" s="9">
        <f t="shared" si="2"/>
        <v>81.22</v>
      </c>
      <c r="M29" s="9">
        <f t="shared" si="2"/>
        <v>73.88</v>
      </c>
      <c r="N29" s="10">
        <f>SUM(B29:M29)/12</f>
        <v>80.479583333333338</v>
      </c>
    </row>
    <row r="30" spans="1:14">
      <c r="A30" s="6" t="s">
        <v>199</v>
      </c>
      <c r="B30" s="9">
        <f>B6+B12+B18+B24</f>
        <v>349.28</v>
      </c>
      <c r="C30" s="9">
        <f t="shared" ref="C30:M30" si="3">C6+C12+C18+C24</f>
        <v>310.3</v>
      </c>
      <c r="D30" s="9">
        <f t="shared" si="3"/>
        <v>346.923</v>
      </c>
      <c r="E30" s="9">
        <f t="shared" si="3"/>
        <v>345.36500000000001</v>
      </c>
      <c r="F30" s="9">
        <f t="shared" si="3"/>
        <v>347.97999999999996</v>
      </c>
      <c r="G30" s="9">
        <f t="shared" si="3"/>
        <v>328.98299999999995</v>
      </c>
      <c r="H30" s="9">
        <f t="shared" si="3"/>
        <v>352.34499999999997</v>
      </c>
      <c r="I30" s="9">
        <f t="shared" si="3"/>
        <v>334.68000000000006</v>
      </c>
      <c r="J30" s="9">
        <f t="shared" si="3"/>
        <v>350.30799999999999</v>
      </c>
      <c r="K30" s="9">
        <f t="shared" si="3"/>
        <v>339.09</v>
      </c>
      <c r="L30" s="9">
        <f t="shared" si="3"/>
        <v>358.29333333333335</v>
      </c>
      <c r="M30" s="9">
        <f t="shared" si="3"/>
        <v>349.65500000000003</v>
      </c>
      <c r="N30" s="10">
        <f>SUM(B30:M30)/12</f>
        <v>342.76686111111115</v>
      </c>
    </row>
    <row r="31" spans="1:14" ht="13.5" thickBot="1">
      <c r="A31" s="16" t="s">
        <v>200</v>
      </c>
      <c r="B31" s="17">
        <f>B7+B13+B19+B25</f>
        <v>2480.1400000000003</v>
      </c>
      <c r="C31" s="17">
        <f t="shared" ref="C31:M31" si="4">C7+C13+C19+C25</f>
        <v>2285.04</v>
      </c>
      <c r="D31" s="17">
        <f t="shared" si="4"/>
        <v>2412.33</v>
      </c>
      <c r="E31" s="17">
        <f t="shared" si="4"/>
        <v>2372.6</v>
      </c>
      <c r="F31" s="17">
        <f t="shared" si="4"/>
        <v>2414.3200000000002</v>
      </c>
      <c r="G31" s="17">
        <f t="shared" si="4"/>
        <v>2405.7699999999995</v>
      </c>
      <c r="H31" s="17">
        <f t="shared" si="4"/>
        <v>2530.1800000000003</v>
      </c>
      <c r="I31" s="17">
        <f t="shared" si="4"/>
        <v>2469.35</v>
      </c>
      <c r="J31" s="17">
        <f t="shared" si="4"/>
        <v>2453.61</v>
      </c>
      <c r="K31" s="17">
        <f t="shared" si="4"/>
        <v>2432.5400000000004</v>
      </c>
      <c r="L31" s="17">
        <f t="shared" si="4"/>
        <v>2482.4699999999998</v>
      </c>
      <c r="M31" s="17">
        <f t="shared" si="4"/>
        <v>2364.6600000000003</v>
      </c>
      <c r="N31" s="18">
        <f>SUM(B31:M31)/12</f>
        <v>2425.2508333333335</v>
      </c>
    </row>
    <row r="32" spans="1:14" ht="13.5" thickTop="1"/>
    <row r="33" spans="1:14" ht="13.5" thickBot="1"/>
    <row r="34" spans="1:14" ht="26.25" thickTop="1">
      <c r="A34" s="1"/>
      <c r="B34" s="2" t="s">
        <v>204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5" t="s">
        <v>196</v>
      </c>
    </row>
    <row r="35" spans="1:14">
      <c r="A35" s="6"/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8"/>
    </row>
    <row r="36" spans="1:14">
      <c r="A36" s="6" t="s">
        <v>197</v>
      </c>
      <c r="B36" s="9">
        <f>'12-18'!D10</f>
        <v>24.76</v>
      </c>
      <c r="C36" s="9">
        <f>'12-18'!D44</f>
        <v>22.12</v>
      </c>
      <c r="D36" s="9">
        <f>'12-18'!D77</f>
        <v>22.75</v>
      </c>
      <c r="E36" s="9">
        <f>'12-18'!D109</f>
        <v>24.749999999999996</v>
      </c>
      <c r="F36" s="9">
        <f>'12-18'!D140</f>
        <v>23.69</v>
      </c>
      <c r="G36" s="9">
        <f>'12-18'!D171</f>
        <v>24.63</v>
      </c>
      <c r="H36" s="9">
        <f>'12-18'!D202</f>
        <v>23.950000000000003</v>
      </c>
      <c r="I36" s="9">
        <f>'12-18'!D232</f>
        <v>24.17</v>
      </c>
      <c r="J36" s="9">
        <f>'12-18'!D262</f>
        <v>23</v>
      </c>
      <c r="K36" s="9">
        <f>'12-18'!D291</f>
        <v>25.46</v>
      </c>
      <c r="L36" s="9">
        <f>'12-18'!D323</f>
        <v>24.495000000000001</v>
      </c>
      <c r="M36" s="9">
        <f>'12-18'!D354</f>
        <v>24.35</v>
      </c>
      <c r="N36" s="10">
        <f>SUM(B36:M36)/12</f>
        <v>24.010416666666668</v>
      </c>
    </row>
    <row r="37" spans="1:14">
      <c r="A37" s="6" t="s">
        <v>198</v>
      </c>
      <c r="B37" s="9">
        <f>'12-18'!E10</f>
        <v>22.68</v>
      </c>
      <c r="C37" s="9">
        <f>'12-18'!E44</f>
        <v>24.96</v>
      </c>
      <c r="D37" s="9">
        <f>'12-18'!E77</f>
        <v>23.98</v>
      </c>
      <c r="E37" s="9">
        <f>'12-18'!E109</f>
        <v>23.29</v>
      </c>
      <c r="F37" s="9">
        <f>'12-18'!E140</f>
        <v>24.25</v>
      </c>
      <c r="G37" s="9">
        <f>'12-18'!E171</f>
        <v>24.740000000000002</v>
      </c>
      <c r="H37" s="9">
        <f>'12-18'!E202</f>
        <v>25.580000000000002</v>
      </c>
      <c r="I37" s="9">
        <f>'12-18'!E232</f>
        <v>24.13</v>
      </c>
      <c r="J37" s="9">
        <f>'12-18'!E262</f>
        <v>23.919999999999998</v>
      </c>
      <c r="K37" s="9">
        <f>'12-18'!E291</f>
        <v>23.55</v>
      </c>
      <c r="L37" s="9">
        <f>'12-18'!E323</f>
        <v>22.934999999999999</v>
      </c>
      <c r="M37" s="9">
        <f>'12-18'!E354</f>
        <v>25.43</v>
      </c>
      <c r="N37" s="10">
        <f>SUM(B37:M37)/12</f>
        <v>24.120416666666667</v>
      </c>
    </row>
    <row r="38" spans="1:14">
      <c r="A38" s="6" t="s">
        <v>199</v>
      </c>
      <c r="B38" s="9">
        <f>'12-18'!F10</f>
        <v>103.22</v>
      </c>
      <c r="C38" s="9">
        <f>'12-18'!F44</f>
        <v>104.41</v>
      </c>
      <c r="D38" s="9">
        <f>'12-18'!F77</f>
        <v>95.94</v>
      </c>
      <c r="E38" s="9">
        <f>'12-18'!F109</f>
        <v>101.661</v>
      </c>
      <c r="F38" s="9">
        <f>'12-18'!F140</f>
        <v>99.820000000000007</v>
      </c>
      <c r="G38" s="9">
        <f>'12-18'!F171</f>
        <v>101</v>
      </c>
      <c r="H38" s="9">
        <f>'12-18'!F202</f>
        <v>103.66</v>
      </c>
      <c r="I38" s="9">
        <f>'12-18'!F232</f>
        <v>96.460000000000008</v>
      </c>
      <c r="J38" s="9">
        <f>'12-18'!F262</f>
        <v>98.699999999999989</v>
      </c>
      <c r="K38" s="9">
        <f>'12-18'!F291</f>
        <v>103.35</v>
      </c>
      <c r="L38" s="9">
        <f>'12-18'!F323</f>
        <v>101.76</v>
      </c>
      <c r="M38" s="9">
        <f>'12-18'!F354</f>
        <v>106.34</v>
      </c>
      <c r="N38" s="10">
        <f>SUM(B38:M38)/12</f>
        <v>101.36008333333332</v>
      </c>
    </row>
    <row r="39" spans="1:14">
      <c r="A39" s="6" t="s">
        <v>200</v>
      </c>
      <c r="B39" s="9">
        <f>'12-18'!G10</f>
        <v>727</v>
      </c>
      <c r="C39" s="9">
        <f>'7-11'!G74</f>
        <v>618.5</v>
      </c>
      <c r="D39" s="9">
        <f>'12-18'!G77</f>
        <v>691.77</v>
      </c>
      <c r="E39" s="9">
        <f>'12-18'!G109</f>
        <v>720.25</v>
      </c>
      <c r="F39" s="9">
        <f>'12-18'!G140</f>
        <v>692.43999999999994</v>
      </c>
      <c r="G39" s="9">
        <f>'12-18'!G171</f>
        <v>724.16000000000008</v>
      </c>
      <c r="H39" s="9">
        <f>'12-18'!G202</f>
        <v>742.14</v>
      </c>
      <c r="I39" s="9">
        <f>'12-18'!G232</f>
        <v>681.64</v>
      </c>
      <c r="J39" s="9">
        <f>'12-18'!G262</f>
        <v>701.92000000000007</v>
      </c>
      <c r="K39" s="9">
        <f>'12-18'!G291</f>
        <v>749</v>
      </c>
      <c r="L39" s="9">
        <f>'12-18'!G323</f>
        <v>720.7</v>
      </c>
      <c r="M39" s="9">
        <f>'12-18'!G354</f>
        <v>752.77</v>
      </c>
      <c r="N39" s="11">
        <f>SUM(B39:M39)/12</f>
        <v>710.19083333333344</v>
      </c>
    </row>
    <row r="40" spans="1:14" ht="25.5">
      <c r="A40" s="6"/>
      <c r="B40" s="12" t="s">
        <v>205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5" t="s">
        <v>196</v>
      </c>
    </row>
    <row r="41" spans="1:14">
      <c r="A41" s="6"/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8"/>
    </row>
    <row r="42" spans="1:14">
      <c r="A42" s="6" t="s">
        <v>197</v>
      </c>
      <c r="B42" s="9">
        <f>'12-18'!D18</f>
        <v>31</v>
      </c>
      <c r="C42" s="9">
        <f>'12-18'!D53</f>
        <v>34.130000000000003</v>
      </c>
      <c r="D42" s="9">
        <f>'12-18'!D85</f>
        <v>32.434999999999995</v>
      </c>
      <c r="E42" s="9">
        <f>'12-18'!D117</f>
        <v>32.06</v>
      </c>
      <c r="F42" s="9">
        <f>'12-18'!D148</f>
        <v>31.436</v>
      </c>
      <c r="G42" s="9">
        <f>'12-18'!D180</f>
        <v>29.555999999999997</v>
      </c>
      <c r="H42" s="9">
        <f>'12-18'!D210</f>
        <v>34.08</v>
      </c>
      <c r="I42" s="9">
        <f>'12-18'!D240</f>
        <v>32.39</v>
      </c>
      <c r="J42" s="9">
        <f>'12-18'!D270</f>
        <v>31.24</v>
      </c>
      <c r="K42" s="9">
        <f>'12-18'!D300</f>
        <v>34.32</v>
      </c>
      <c r="L42" s="9">
        <f>'12-18'!D332</f>
        <v>30.928000000000001</v>
      </c>
      <c r="M42" s="9">
        <f>'12-18'!D362</f>
        <v>31.610000000000003</v>
      </c>
      <c r="N42" s="10">
        <f t="shared" ref="N42:N44" si="5">SUM(B42:M42)/12</f>
        <v>32.098750000000003</v>
      </c>
    </row>
    <row r="43" spans="1:14">
      <c r="A43" s="6" t="s">
        <v>198</v>
      </c>
      <c r="B43" s="9">
        <f>'12-18'!E18</f>
        <v>37.42</v>
      </c>
      <c r="C43" s="9">
        <f>'12-18'!E53</f>
        <v>31.12</v>
      </c>
      <c r="D43" s="9">
        <f>'12-18'!E85</f>
        <v>32.44</v>
      </c>
      <c r="E43" s="9">
        <f>'12-18'!E117</f>
        <v>32.599999999999994</v>
      </c>
      <c r="F43" s="9">
        <f>'12-18'!E148</f>
        <v>34.840000000000003</v>
      </c>
      <c r="G43" s="9">
        <f>'12-18'!E180</f>
        <v>41.403999999999996</v>
      </c>
      <c r="H43" s="9">
        <f>'12-18'!E210</f>
        <v>35.92</v>
      </c>
      <c r="I43" s="9">
        <f>'12-18'!E240</f>
        <v>33.849999999999994</v>
      </c>
      <c r="J43" s="9">
        <f>'12-18'!E270</f>
        <v>32.379999999999995</v>
      </c>
      <c r="K43" s="9">
        <f>'12-18'!E300</f>
        <v>36.669999999999995</v>
      </c>
      <c r="L43" s="9">
        <f>'12-18'!E332</f>
        <v>35.489999999999995</v>
      </c>
      <c r="M43" s="9">
        <f>'12-18'!E362</f>
        <v>29.069999999999997</v>
      </c>
      <c r="N43" s="10">
        <f t="shared" si="5"/>
        <v>34.43366666666666</v>
      </c>
    </row>
    <row r="44" spans="1:14">
      <c r="A44" s="6" t="s">
        <v>199</v>
      </c>
      <c r="B44" s="9">
        <f>'12-18'!F18</f>
        <v>133.32</v>
      </c>
      <c r="C44" s="9">
        <f>'12-18'!F53</f>
        <v>124.85000000000001</v>
      </c>
      <c r="D44" s="9">
        <f>'12-18'!F85</f>
        <v>140.345</v>
      </c>
      <c r="E44" s="9">
        <f>'12-18'!F117</f>
        <v>140.59</v>
      </c>
      <c r="F44" s="9">
        <f>'12-18'!F148</f>
        <v>142.92000000000002</v>
      </c>
      <c r="G44" s="9">
        <f>'12-18'!F180</f>
        <v>127.43799999999999</v>
      </c>
      <c r="H44" s="9">
        <f>'12-18'!F210</f>
        <v>136.01500000000001</v>
      </c>
      <c r="I44" s="9">
        <f>'12-18'!F240</f>
        <v>135.08000000000001</v>
      </c>
      <c r="J44" s="9">
        <f>'12-18'!F270</f>
        <v>136.80000000000001</v>
      </c>
      <c r="K44" s="9">
        <f>'12-18'!F300</f>
        <v>135.99</v>
      </c>
      <c r="L44" s="9">
        <f>'12-18'!F332</f>
        <v>138.048</v>
      </c>
      <c r="M44" s="9">
        <f>'12-18'!F362</f>
        <v>149.53</v>
      </c>
      <c r="N44" s="10">
        <f t="shared" si="5"/>
        <v>136.74383333333333</v>
      </c>
    </row>
    <row r="45" spans="1:14">
      <c r="A45" s="6" t="s">
        <v>200</v>
      </c>
      <c r="B45" s="9">
        <f>'12-18'!G18</f>
        <v>1059.18</v>
      </c>
      <c r="C45" s="9">
        <f>'12-18'!G53</f>
        <v>936.77</v>
      </c>
      <c r="D45" s="9">
        <f>'12-18'!G85</f>
        <v>990.69</v>
      </c>
      <c r="E45" s="9">
        <f>'12-18'!G117</f>
        <v>985.04</v>
      </c>
      <c r="F45" s="9">
        <f>'12-18'!G148</f>
        <v>1010.5</v>
      </c>
      <c r="G45" s="9">
        <f>'12-18'!G180</f>
        <v>1000.63</v>
      </c>
      <c r="H45" s="9">
        <f>'12-18'!G210</f>
        <v>1008.78</v>
      </c>
      <c r="I45" s="9">
        <f>'12-18'!G240</f>
        <v>1049.7</v>
      </c>
      <c r="J45" s="9">
        <f>'12-18'!G270</f>
        <v>967.81999999999994</v>
      </c>
      <c r="K45" s="9">
        <f>'12-18'!G300</f>
        <v>1020.4900000000001</v>
      </c>
      <c r="L45" s="9">
        <f>'12-18'!G332</f>
        <v>989.06</v>
      </c>
      <c r="M45" s="9">
        <f>'12-18'!G362</f>
        <v>990.25</v>
      </c>
      <c r="N45" s="10">
        <f>SUM(B45:M45)/12</f>
        <v>1000.7424999999999</v>
      </c>
    </row>
    <row r="46" spans="1:14" ht="25.5">
      <c r="A46" s="6"/>
      <c r="B46" s="12" t="s">
        <v>206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5" t="s">
        <v>196</v>
      </c>
    </row>
    <row r="47" spans="1:14">
      <c r="A47" s="6"/>
      <c r="B47" s="7">
        <v>1</v>
      </c>
      <c r="C47" s="7">
        <v>2</v>
      </c>
      <c r="D47" s="7">
        <v>3</v>
      </c>
      <c r="E47" s="7">
        <v>4</v>
      </c>
      <c r="F47" s="7">
        <v>5</v>
      </c>
      <c r="G47" s="7">
        <v>6</v>
      </c>
      <c r="H47" s="7">
        <v>7</v>
      </c>
      <c r="I47" s="7">
        <v>8</v>
      </c>
      <c r="J47" s="7">
        <v>9</v>
      </c>
      <c r="K47" s="7">
        <v>10</v>
      </c>
      <c r="L47" s="7">
        <v>11</v>
      </c>
      <c r="M47" s="7">
        <v>12</v>
      </c>
      <c r="N47" s="8"/>
    </row>
    <row r="48" spans="1:14">
      <c r="A48" s="6" t="s">
        <v>197</v>
      </c>
      <c r="B48" s="9">
        <f>'12-18'!D25</f>
        <v>21.72</v>
      </c>
      <c r="C48" s="9">
        <f>'12-18'!D59</f>
        <v>21.14</v>
      </c>
      <c r="D48" s="9">
        <f>'12-18'!D92</f>
        <v>24.151999999999997</v>
      </c>
      <c r="E48" s="9">
        <f>'12-18'!D123</f>
        <v>20.65</v>
      </c>
      <c r="F48" s="9">
        <f>'12-18'!D154</f>
        <v>22.080000000000002</v>
      </c>
      <c r="G48" s="9">
        <f>'12-18'!D186</f>
        <v>23.067</v>
      </c>
      <c r="H48" s="9">
        <f>'12-18'!D216</f>
        <v>21.8</v>
      </c>
      <c r="I48" s="9">
        <f>'12-18'!D246</f>
        <v>26.119999999999997</v>
      </c>
      <c r="J48" s="9">
        <f>'12-18'!D275</f>
        <v>18.899999999999999</v>
      </c>
      <c r="K48" s="9">
        <f>'12-18'!D305</f>
        <v>24.83</v>
      </c>
      <c r="L48" s="9">
        <f>'12-18'!D337</f>
        <v>20.040000000000003</v>
      </c>
      <c r="M48" s="9">
        <f>'12-18'!D367</f>
        <v>24.169999999999998</v>
      </c>
      <c r="N48" s="10">
        <f t="shared" ref="N48:N51" si="6">SUM(B48:M48)/12</f>
        <v>22.389083333333332</v>
      </c>
    </row>
    <row r="49" spans="1:14">
      <c r="A49" s="6" t="s">
        <v>198</v>
      </c>
      <c r="B49" s="9">
        <f>'12-18'!E25</f>
        <v>21.970000000000002</v>
      </c>
      <c r="C49" s="9">
        <f>'12-18'!E59</f>
        <v>21.229999999999997</v>
      </c>
      <c r="D49" s="9">
        <f>'12-18'!E92</f>
        <v>23.5</v>
      </c>
      <c r="E49" s="9">
        <f>'12-18'!E123</f>
        <v>14.85</v>
      </c>
      <c r="F49" s="9">
        <f>'12-18'!E154</f>
        <v>21.54</v>
      </c>
      <c r="G49" s="9">
        <f>'12-18'!E186</f>
        <v>22.878999999999998</v>
      </c>
      <c r="H49" s="9">
        <f>'12-18'!E216</f>
        <v>21.349999999999998</v>
      </c>
      <c r="I49" s="9">
        <f>'12-18'!E246</f>
        <v>33.769999999999996</v>
      </c>
      <c r="J49" s="9">
        <f>'12-18'!E275</f>
        <v>19.099999999999998</v>
      </c>
      <c r="K49" s="9">
        <f>'12-18'!E305</f>
        <v>24.740000000000002</v>
      </c>
      <c r="L49" s="9">
        <f>'12-18'!E337</f>
        <v>20.87</v>
      </c>
      <c r="M49" s="9">
        <f>'12-18'!E367</f>
        <v>25.6</v>
      </c>
      <c r="N49" s="10">
        <f t="shared" si="6"/>
        <v>22.616583333333335</v>
      </c>
    </row>
    <row r="50" spans="1:14">
      <c r="A50" s="6" t="s">
        <v>199</v>
      </c>
      <c r="B50" s="9">
        <f>'12-18'!F25</f>
        <v>99.28</v>
      </c>
      <c r="C50" s="9">
        <f>'12-18'!F59</f>
        <v>98.53</v>
      </c>
      <c r="D50" s="9">
        <f>'12-18'!F92</f>
        <v>92.76400000000001</v>
      </c>
      <c r="E50" s="9">
        <f>'12-18'!F123</f>
        <v>103.48</v>
      </c>
      <c r="F50" s="9">
        <f>'12-18'!F154</f>
        <v>92.2</v>
      </c>
      <c r="G50" s="9">
        <f>'12-18'!F186</f>
        <v>91.961999999999989</v>
      </c>
      <c r="H50" s="9">
        <f>'12-18'!F216</f>
        <v>101.87</v>
      </c>
      <c r="I50" s="9">
        <f>'12-18'!F246</f>
        <v>97.94</v>
      </c>
      <c r="J50" s="9">
        <f>'12-18'!F275</f>
        <v>90.41</v>
      </c>
      <c r="K50" s="9">
        <f>'12-18'!F305</f>
        <v>106.1</v>
      </c>
      <c r="L50" s="9">
        <f>'12-18'!F337</f>
        <v>103.95000000000002</v>
      </c>
      <c r="M50" s="9">
        <f>'12-18'!F367</f>
        <v>94.07</v>
      </c>
      <c r="N50" s="10">
        <f t="shared" si="6"/>
        <v>97.713000000000008</v>
      </c>
    </row>
    <row r="51" spans="1:14">
      <c r="A51" s="6" t="s">
        <v>200</v>
      </c>
      <c r="B51" s="9">
        <f>'12-18'!G25</f>
        <v>682.25</v>
      </c>
      <c r="C51" s="9">
        <f>'12-18'!G59</f>
        <v>657.52</v>
      </c>
      <c r="D51" s="9">
        <f>'12-18'!G92</f>
        <v>676.99400000000003</v>
      </c>
      <c r="E51" s="9">
        <f>'12-18'!G123</f>
        <v>630.18000000000006</v>
      </c>
      <c r="F51" s="9">
        <f>'12-18'!G154</f>
        <v>649.5</v>
      </c>
      <c r="G51" s="9">
        <f>'12-18'!G186</f>
        <v>666.83</v>
      </c>
      <c r="H51" s="9">
        <f>'12-18'!G216</f>
        <v>674.92000000000007</v>
      </c>
      <c r="I51" s="9">
        <f>'12-18'!G246</f>
        <v>801.69</v>
      </c>
      <c r="J51" s="9">
        <f>'12-18'!G275</f>
        <v>612.5</v>
      </c>
      <c r="K51" s="9">
        <f>'12-18'!G305</f>
        <v>745.16000000000008</v>
      </c>
      <c r="L51" s="9">
        <f>'12-18'!G337</f>
        <v>685.83</v>
      </c>
      <c r="M51" s="9">
        <f>'12-18'!G367</f>
        <v>687.16</v>
      </c>
      <c r="N51" s="10">
        <f t="shared" si="6"/>
        <v>680.87783333333334</v>
      </c>
    </row>
    <row r="52" spans="1:14" ht="25.5">
      <c r="A52" s="6"/>
      <c r="B52" s="12" t="s">
        <v>207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  <c r="N52" s="15" t="s">
        <v>196</v>
      </c>
    </row>
    <row r="53" spans="1:14">
      <c r="A53" s="6"/>
      <c r="B53" s="7">
        <v>1</v>
      </c>
      <c r="C53" s="7">
        <v>2</v>
      </c>
      <c r="D53" s="7">
        <v>3</v>
      </c>
      <c r="E53" s="7">
        <v>4</v>
      </c>
      <c r="F53" s="7">
        <v>5</v>
      </c>
      <c r="G53" s="7">
        <v>6</v>
      </c>
      <c r="H53" s="7">
        <v>7</v>
      </c>
      <c r="I53" s="7">
        <v>8</v>
      </c>
      <c r="J53" s="7">
        <v>9</v>
      </c>
      <c r="K53" s="7">
        <v>10</v>
      </c>
      <c r="L53" s="7">
        <v>11</v>
      </c>
      <c r="M53" s="7">
        <v>12</v>
      </c>
      <c r="N53" s="8"/>
    </row>
    <row r="54" spans="1:14">
      <c r="A54" s="6" t="s">
        <v>197</v>
      </c>
      <c r="B54" s="9">
        <f>'12-18'!D29</f>
        <v>12.15</v>
      </c>
      <c r="C54" s="9">
        <f>'12-18'!D63</f>
        <v>12.649999999999999</v>
      </c>
      <c r="D54" s="9">
        <f>'12-18'!D96</f>
        <v>11.7</v>
      </c>
      <c r="E54" s="9">
        <f>'12-18'!D127</f>
        <v>13.8</v>
      </c>
      <c r="F54" s="9">
        <f>'12-18'!D158</f>
        <v>12.899999999999999</v>
      </c>
      <c r="G54" s="9">
        <f>'12-18'!D190</f>
        <v>12.899999999999999</v>
      </c>
      <c r="H54" s="9">
        <f>'12-18'!D220</f>
        <v>11</v>
      </c>
      <c r="I54" s="9">
        <f>'12-18'!D250</f>
        <v>11.92</v>
      </c>
      <c r="J54" s="9">
        <f>'12-18'!D279</f>
        <v>10.84</v>
      </c>
      <c r="K54" s="9">
        <f>'12-18'!D309</f>
        <v>13</v>
      </c>
      <c r="L54" s="9">
        <f>'12-18'!D341</f>
        <v>13.45</v>
      </c>
      <c r="M54" s="9">
        <f>'12-18'!D371</f>
        <v>11</v>
      </c>
      <c r="N54" s="10">
        <f>SUM(B54:M54)/12</f>
        <v>12.275833333333333</v>
      </c>
    </row>
    <row r="55" spans="1:14">
      <c r="A55" s="6" t="s">
        <v>198</v>
      </c>
      <c r="B55" s="9">
        <f>'12-18'!E29</f>
        <v>12.18</v>
      </c>
      <c r="C55" s="9">
        <f>'12-18'!E63</f>
        <v>13.16</v>
      </c>
      <c r="D55" s="9">
        <f>'12-18'!E96</f>
        <v>9</v>
      </c>
      <c r="E55" s="9">
        <f>'12-18'!E127</f>
        <v>14</v>
      </c>
      <c r="F55" s="9">
        <f>'12-18'!E158</f>
        <v>11.29</v>
      </c>
      <c r="G55" s="9">
        <f>'12-18'!E190</f>
        <v>13.29</v>
      </c>
      <c r="H55" s="9">
        <f>'12-18'!E220</f>
        <v>13.75</v>
      </c>
      <c r="I55" s="9">
        <f>'12-18'!E250</f>
        <v>10.1</v>
      </c>
      <c r="J55" s="9">
        <f>'12-18'!E279</f>
        <v>14.96</v>
      </c>
      <c r="K55" s="9">
        <f>'12-18'!E309</f>
        <v>13.53</v>
      </c>
      <c r="L55" s="9">
        <f>'12-18'!E341</f>
        <v>16.95</v>
      </c>
      <c r="M55" s="9">
        <f>'12-18'!E371</f>
        <v>10.1</v>
      </c>
      <c r="N55" s="10">
        <f>SUM(B55:M55)/12</f>
        <v>12.692499999999997</v>
      </c>
    </row>
    <row r="56" spans="1:14">
      <c r="A56" s="6" t="s">
        <v>199</v>
      </c>
      <c r="B56" s="9">
        <f>'12-18'!F29</f>
        <v>56</v>
      </c>
      <c r="C56" s="9">
        <f>'12-18'!F63</f>
        <v>41.44</v>
      </c>
      <c r="D56" s="9">
        <f>'12-18'!F96</f>
        <v>47.63</v>
      </c>
      <c r="E56" s="9">
        <f>'12-18'!F127</f>
        <v>60.3</v>
      </c>
      <c r="F56" s="9">
        <f>'12-18'!F158</f>
        <v>70.8</v>
      </c>
      <c r="G56" s="9">
        <f>'12-18'!F190</f>
        <v>56</v>
      </c>
      <c r="H56" s="9">
        <f>'12-18'!F220</f>
        <v>60.38</v>
      </c>
      <c r="I56" s="9">
        <f>'12-18'!F250</f>
        <v>51.6</v>
      </c>
      <c r="J56" s="9">
        <f>'12-18'!F279</f>
        <v>60.68</v>
      </c>
      <c r="K56" s="9">
        <f>'12-18'!F309</f>
        <v>57.73</v>
      </c>
      <c r="L56" s="9">
        <f>'12-18'!F341</f>
        <v>54.6</v>
      </c>
      <c r="M56" s="9">
        <f>'12-18'!F371</f>
        <v>50.2</v>
      </c>
      <c r="N56" s="10">
        <f>SUM(B56:M56)/12</f>
        <v>55.613333333333344</v>
      </c>
    </row>
    <row r="57" spans="1:14" ht="13.5" thickBot="1">
      <c r="A57" s="16" t="s">
        <v>200</v>
      </c>
      <c r="B57" s="17">
        <f>'12-18'!G29</f>
        <v>410.41999999999996</v>
      </c>
      <c r="C57" s="17">
        <f>'12-18'!G63</f>
        <v>326.8</v>
      </c>
      <c r="D57" s="17">
        <f>'12-18'!G96</f>
        <v>318</v>
      </c>
      <c r="E57" s="17">
        <f>'12-18'!G127</f>
        <v>422.2</v>
      </c>
      <c r="F57" s="17">
        <f>'12-18'!G158</f>
        <v>429.1</v>
      </c>
      <c r="G57" s="17">
        <f>'12-18'!G190</f>
        <v>387.1</v>
      </c>
      <c r="H57" s="17">
        <f>'12-18'!G220</f>
        <v>504.23</v>
      </c>
      <c r="I57" s="17">
        <f>'12-18'!G250</f>
        <v>345.1</v>
      </c>
      <c r="J57" s="17">
        <f>'12-18'!G279</f>
        <v>420.4</v>
      </c>
      <c r="K57" s="17">
        <f>'12-18'!G309</f>
        <v>398.28</v>
      </c>
      <c r="L57" s="17">
        <f>'12-18'!G341</f>
        <v>426</v>
      </c>
      <c r="M57" s="17">
        <f>'12-18'!G371</f>
        <v>336.12</v>
      </c>
      <c r="N57" s="18">
        <f>SUM(B57:M57)/12</f>
        <v>393.64583333333331</v>
      </c>
    </row>
    <row r="58" spans="1:14" ht="13.5" thickTop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4">
      <c r="A59" s="6"/>
      <c r="B59" s="7">
        <v>1</v>
      </c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8"/>
    </row>
    <row r="60" spans="1:14">
      <c r="A60" s="6" t="s">
        <v>197</v>
      </c>
      <c r="B60" s="9">
        <f>B36+B42+B48+B54</f>
        <v>89.63000000000001</v>
      </c>
      <c r="C60" s="9">
        <f t="shared" ref="C60:M60" si="7">C36+C42+C48+C54</f>
        <v>90.039999999999992</v>
      </c>
      <c r="D60" s="9">
        <f t="shared" si="7"/>
        <v>91.036999999999992</v>
      </c>
      <c r="E60" s="9">
        <f t="shared" si="7"/>
        <v>91.26</v>
      </c>
      <c r="F60" s="9">
        <f t="shared" si="7"/>
        <v>90.105999999999995</v>
      </c>
      <c r="G60" s="9">
        <f t="shared" si="7"/>
        <v>90.152999999999992</v>
      </c>
      <c r="H60" s="9">
        <f t="shared" si="7"/>
        <v>90.83</v>
      </c>
      <c r="I60" s="9">
        <f t="shared" si="7"/>
        <v>94.600000000000009</v>
      </c>
      <c r="J60" s="9">
        <f t="shared" si="7"/>
        <v>83.97999999999999</v>
      </c>
      <c r="K60" s="9">
        <f t="shared" si="7"/>
        <v>97.61</v>
      </c>
      <c r="L60" s="9">
        <f t="shared" si="7"/>
        <v>88.913000000000011</v>
      </c>
      <c r="M60" s="9">
        <f t="shared" si="7"/>
        <v>91.13000000000001</v>
      </c>
      <c r="N60" s="10">
        <f>SUM(B60:M60)/12</f>
        <v>90.774083333333351</v>
      </c>
    </row>
    <row r="61" spans="1:14">
      <c r="A61" s="6" t="s">
        <v>198</v>
      </c>
      <c r="B61" s="9">
        <f>B37+B43+B49+B55</f>
        <v>94.25</v>
      </c>
      <c r="C61" s="9">
        <f t="shared" ref="C61:M61" si="8">C37+C43+C49+C55</f>
        <v>90.47</v>
      </c>
      <c r="D61" s="9">
        <f t="shared" si="8"/>
        <v>88.92</v>
      </c>
      <c r="E61" s="9">
        <f t="shared" si="8"/>
        <v>84.74</v>
      </c>
      <c r="F61" s="9">
        <f t="shared" si="8"/>
        <v>91.919999999999987</v>
      </c>
      <c r="G61" s="9">
        <f t="shared" si="8"/>
        <v>102.31299999999999</v>
      </c>
      <c r="H61" s="9">
        <f t="shared" si="8"/>
        <v>96.6</v>
      </c>
      <c r="I61" s="9">
        <f t="shared" si="8"/>
        <v>101.84999999999998</v>
      </c>
      <c r="J61" s="9">
        <f t="shared" si="8"/>
        <v>90.359999999999985</v>
      </c>
      <c r="K61" s="9">
        <f t="shared" si="8"/>
        <v>98.490000000000009</v>
      </c>
      <c r="L61" s="9">
        <f t="shared" si="8"/>
        <v>96.245000000000005</v>
      </c>
      <c r="M61" s="9">
        <f t="shared" si="8"/>
        <v>90.199999999999989</v>
      </c>
      <c r="N61" s="10">
        <f>SUM(B61:M61)/12</f>
        <v>93.863166666666658</v>
      </c>
    </row>
    <row r="62" spans="1:14">
      <c r="A62" s="6" t="s">
        <v>199</v>
      </c>
      <c r="B62" s="9">
        <f>B38+B44+B50+B56</f>
        <v>391.82</v>
      </c>
      <c r="C62" s="9">
        <f t="shared" ref="C62:M62" si="9">C38+C44+C50+C56</f>
        <v>369.22999999999996</v>
      </c>
      <c r="D62" s="9">
        <f t="shared" si="9"/>
        <v>376.67899999999997</v>
      </c>
      <c r="E62" s="9">
        <f t="shared" si="9"/>
        <v>406.03100000000001</v>
      </c>
      <c r="F62" s="9">
        <f t="shared" si="9"/>
        <v>405.74</v>
      </c>
      <c r="G62" s="9">
        <f t="shared" si="9"/>
        <v>376.4</v>
      </c>
      <c r="H62" s="9">
        <f t="shared" si="9"/>
        <v>401.92500000000001</v>
      </c>
      <c r="I62" s="9">
        <f t="shared" si="9"/>
        <v>381.08000000000004</v>
      </c>
      <c r="J62" s="9">
        <f t="shared" si="9"/>
        <v>386.59</v>
      </c>
      <c r="K62" s="9">
        <f t="shared" si="9"/>
        <v>403.17</v>
      </c>
      <c r="L62" s="9">
        <f t="shared" si="9"/>
        <v>398.35800000000006</v>
      </c>
      <c r="M62" s="9">
        <f t="shared" si="9"/>
        <v>400.14</v>
      </c>
      <c r="N62" s="10">
        <f>SUM(B62:M62)/12</f>
        <v>391.43025000000006</v>
      </c>
    </row>
    <row r="63" spans="1:14" ht="13.5" thickBot="1">
      <c r="A63" s="16" t="s">
        <v>200</v>
      </c>
      <c r="B63" s="9">
        <f>B45+B51+B57+B39</f>
        <v>2878.85</v>
      </c>
      <c r="C63" s="17">
        <f>C39+C45+C51+C57</f>
        <v>2539.59</v>
      </c>
      <c r="D63" s="17">
        <f t="shared" ref="D63:M63" si="10">D39+D45+D51+D57</f>
        <v>2677.4540000000002</v>
      </c>
      <c r="E63" s="17">
        <f t="shared" si="10"/>
        <v>2757.67</v>
      </c>
      <c r="F63" s="17">
        <f t="shared" si="10"/>
        <v>2781.54</v>
      </c>
      <c r="G63" s="17">
        <f t="shared" si="10"/>
        <v>2778.72</v>
      </c>
      <c r="H63" s="17">
        <f t="shared" si="10"/>
        <v>2930.07</v>
      </c>
      <c r="I63" s="17">
        <f t="shared" si="10"/>
        <v>2878.13</v>
      </c>
      <c r="J63" s="17">
        <f t="shared" si="10"/>
        <v>2702.64</v>
      </c>
      <c r="K63" s="17">
        <f t="shared" si="10"/>
        <v>2912.9300000000003</v>
      </c>
      <c r="L63" s="17">
        <f t="shared" si="10"/>
        <v>2821.59</v>
      </c>
      <c r="M63" s="17">
        <f t="shared" si="10"/>
        <v>2766.2999999999997</v>
      </c>
      <c r="N63" s="18">
        <f>SUM(B63:M63)/12</f>
        <v>2785.4570000000003</v>
      </c>
    </row>
    <row r="64" spans="1:14" ht="13.5" thickTop="1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7-11</vt:lpstr>
      <vt:lpstr>12-18</vt:lpstr>
      <vt:lpstr>Лист1</vt:lpstr>
      <vt:lpstr>'12-18'!Область_печати</vt:lpstr>
      <vt:lpstr>'7-11'!Область_печати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teh75</cp:lastModifiedBy>
  <cp:lastPrinted>2021-10-28T12:45:51Z</cp:lastPrinted>
  <dcterms:created xsi:type="dcterms:W3CDTF">1996-10-08T23:32:33Z</dcterms:created>
  <dcterms:modified xsi:type="dcterms:W3CDTF">2021-11-11T11:07:16Z</dcterms:modified>
</cp:coreProperties>
</file>